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mu\OneDrive\デスクトップ\"/>
    </mc:Choice>
  </mc:AlternateContent>
  <xr:revisionPtr revIDLastSave="0" documentId="13_ncr:1_{902D3941-7C86-4E68-8D69-A6406FD630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P92" i="1" s="1"/>
  <c r="F91" i="1"/>
  <c r="P91" i="1" s="1"/>
  <c r="F90" i="1"/>
  <c r="P90" i="1" s="1"/>
  <c r="F89" i="1"/>
  <c r="P89" i="1" s="1"/>
  <c r="F88" i="1"/>
  <c r="P88" i="1" s="1"/>
  <c r="F87" i="1"/>
  <c r="P87" i="1" s="1"/>
  <c r="P20" i="1"/>
  <c r="F20" i="1"/>
  <c r="P15" i="1"/>
  <c r="AA13" i="1"/>
  <c r="AB10" i="1"/>
  <c r="Z10" i="1"/>
  <c r="Z3" i="1"/>
</calcChain>
</file>

<file path=xl/sharedStrings.xml><?xml version="1.0" encoding="utf-8"?>
<sst xmlns="http://schemas.openxmlformats.org/spreadsheetml/2006/main" count="196" uniqueCount="87">
  <si>
    <t>20200601版</t>
    <rPh sb="8" eb="9">
      <t>バン</t>
    </rPh>
    <phoneticPr fontId="4"/>
  </si>
  <si>
    <t>アシロボAI-OCR　サービス申込書</t>
    <rPh sb="15" eb="18">
      <t>モウシコミショ</t>
    </rPh>
    <phoneticPr fontId="4"/>
  </si>
  <si>
    <t>無</t>
    <rPh sb="0" eb="1">
      <t>ナシ</t>
    </rPh>
    <phoneticPr fontId="4"/>
  </si>
  <si>
    <t>■基本メニュー　</t>
    <rPh sb="1" eb="3">
      <t>キホン</t>
    </rPh>
    <phoneticPr fontId="4"/>
  </si>
  <si>
    <t xml:space="preserve"> ★セルが赤色に反転した場合は、利用できない文字列が含まれているため修正願います</t>
  </si>
  <si>
    <t>SO投入用</t>
    <rPh sb="2" eb="4">
      <t>トウニュウ</t>
    </rPh>
    <rPh sb="4" eb="5">
      <t>ヨウ</t>
    </rPh>
    <phoneticPr fontId="4"/>
  </si>
  <si>
    <t>申込区分</t>
    <rPh sb="0" eb="2">
      <t>モウシコミ</t>
    </rPh>
    <rPh sb="2" eb="4">
      <t>クブン</t>
    </rPh>
    <phoneticPr fontId="4"/>
  </si>
  <si>
    <t>新規</t>
  </si>
  <si>
    <t>おまかせRPA利用有無</t>
    <rPh sb="7" eb="9">
      <t>リヨウ</t>
    </rPh>
    <rPh sb="9" eb="11">
      <t>ウム</t>
    </rPh>
    <phoneticPr fontId="4"/>
  </si>
  <si>
    <t>無</t>
  </si>
  <si>
    <t>（変更の場合）変更内容</t>
    <rPh sb="1" eb="3">
      <t>ヘンコウ</t>
    </rPh>
    <rPh sb="4" eb="6">
      <t>バアイ</t>
    </rPh>
    <rPh sb="7" eb="9">
      <t>ヘンコウ</t>
    </rPh>
    <rPh sb="9" eb="11">
      <t>ナイヨウ</t>
    </rPh>
    <phoneticPr fontId="4"/>
  </si>
  <si>
    <t>おまかせRPA契約ID</t>
    <rPh sb="7" eb="9">
      <t>ケイヤク</t>
    </rPh>
    <phoneticPr fontId="4"/>
  </si>
  <si>
    <t>OCO</t>
  </si>
  <si>
    <t>サブドメイン名有効性チェック</t>
    <rPh sb="6" eb="7">
      <t>メイ</t>
    </rPh>
    <rPh sb="7" eb="10">
      <t>ユウコウセイ</t>
    </rPh>
    <phoneticPr fontId="4"/>
  </si>
  <si>
    <t>AIよみと～る契約ID</t>
    <rPh sb="7" eb="9">
      <t>ケイヤク</t>
    </rPh>
    <phoneticPr fontId="4"/>
  </si>
  <si>
    <t>AIE</t>
  </si>
  <si>
    <t>ご希望のサブドメイン名※1
（第一希望）</t>
    <rPh sb="1" eb="3">
      <t>キボウ</t>
    </rPh>
    <rPh sb="10" eb="11">
      <t>メイ</t>
    </rPh>
    <rPh sb="15" eb="17">
      <t>ダイイチ</t>
    </rPh>
    <rPh sb="17" eb="19">
      <t>キボウ</t>
    </rPh>
    <phoneticPr fontId="4"/>
  </si>
  <si>
    <t>.dx-suite.com</t>
  </si>
  <si>
    <t>ご希望のサブドメイン名※1
（第二希望）</t>
    <rPh sb="1" eb="3">
      <t>キボウ</t>
    </rPh>
    <rPh sb="10" eb="11">
      <t>メイ</t>
    </rPh>
    <rPh sb="15" eb="17">
      <t>ダイニ</t>
    </rPh>
    <rPh sb="17" eb="19">
      <t>キボウ</t>
    </rPh>
    <phoneticPr fontId="4"/>
  </si>
  <si>
    <t>第一希望</t>
    <rPh sb="0" eb="2">
      <t>ダイイチ</t>
    </rPh>
    <rPh sb="2" eb="4">
      <t>キボウ</t>
    </rPh>
    <phoneticPr fontId="4"/>
  </si>
  <si>
    <t>第二希望</t>
    <rPh sb="0" eb="1">
      <t>ダイ</t>
    </rPh>
    <rPh sb="1" eb="2">
      <t>ニ</t>
    </rPh>
    <rPh sb="2" eb="4">
      <t>キボウ</t>
    </rPh>
    <phoneticPr fontId="4"/>
  </si>
  <si>
    <t>ご希望のサブドメイン名※1
（第三希望）</t>
    <rPh sb="1" eb="3">
      <t>キボウ</t>
    </rPh>
    <rPh sb="10" eb="11">
      <t>メイ</t>
    </rPh>
    <rPh sb="15" eb="17">
      <t>ダイサン</t>
    </rPh>
    <rPh sb="17" eb="19">
      <t>キボウ</t>
    </rPh>
    <phoneticPr fontId="4"/>
  </si>
  <si>
    <t>管理ID名※３・４</t>
    <rPh sb="0" eb="2">
      <t>カンリ</t>
    </rPh>
    <rPh sb="4" eb="5">
      <t>メイ</t>
    </rPh>
    <phoneticPr fontId="4"/>
  </si>
  <si>
    <t>部署名</t>
    <rPh sb="0" eb="2">
      <t>ブショ</t>
    </rPh>
    <rPh sb="2" eb="3">
      <t>メイ</t>
    </rPh>
    <phoneticPr fontId="4"/>
  </si>
  <si>
    <t>トライアル版利用有無</t>
    <rPh sb="5" eb="6">
      <t>バン</t>
    </rPh>
    <rPh sb="6" eb="8">
      <t>リヨウ</t>
    </rPh>
    <rPh sb="8" eb="10">
      <t>ウム</t>
    </rPh>
    <phoneticPr fontId="4"/>
  </si>
  <si>
    <t>管理ID名有効性チェック</t>
    <rPh sb="0" eb="2">
      <t>カンリ</t>
    </rPh>
    <rPh sb="4" eb="5">
      <t>メイ</t>
    </rPh>
    <rPh sb="5" eb="8">
      <t>ユウコウセイ</t>
    </rPh>
    <phoneticPr fontId="4"/>
  </si>
  <si>
    <t>【トライアル版】
利用開始希望日※2</t>
    <rPh sb="6" eb="7">
      <t>バン</t>
    </rPh>
    <rPh sb="9" eb="11">
      <t>リヨウ</t>
    </rPh>
    <rPh sb="11" eb="13">
      <t>カイシ</t>
    </rPh>
    <rPh sb="13" eb="15">
      <t>キボウ</t>
    </rPh>
    <phoneticPr fontId="4"/>
  </si>
  <si>
    <t>【トライアル版】
廃止希望日※５</t>
    <rPh sb="6" eb="7">
      <t>バン</t>
    </rPh>
    <rPh sb="9" eb="11">
      <t>ハイシ</t>
    </rPh>
    <rPh sb="11" eb="13">
      <t>キボウ</t>
    </rPh>
    <phoneticPr fontId="4"/>
  </si>
  <si>
    <t>【トライアル版】
利用プラン名</t>
    <rPh sb="9" eb="11">
      <t>リヨウ</t>
    </rPh>
    <rPh sb="14" eb="15">
      <t>メイ</t>
    </rPh>
    <phoneticPr fontId="4"/>
  </si>
  <si>
    <t>【トライアル版】
日付判定※自動反映/編集不可</t>
    <rPh sb="9" eb="11">
      <t>ヒヅケ</t>
    </rPh>
    <rPh sb="11" eb="13">
      <t>ハンテイ</t>
    </rPh>
    <phoneticPr fontId="4"/>
  </si>
  <si>
    <t>【通常版】
利用開始希望日※2</t>
    <rPh sb="1" eb="3">
      <t>ツウジョウ</t>
    </rPh>
    <rPh sb="3" eb="4">
      <t>バン</t>
    </rPh>
    <rPh sb="6" eb="8">
      <t>リヨウ</t>
    </rPh>
    <rPh sb="8" eb="10">
      <t>カイシ</t>
    </rPh>
    <rPh sb="10" eb="12">
      <t>キボウ</t>
    </rPh>
    <phoneticPr fontId="4"/>
  </si>
  <si>
    <t>【通常版】
廃止希望日※５</t>
    <rPh sb="1" eb="3">
      <t>ツウジョウ</t>
    </rPh>
    <rPh sb="3" eb="4">
      <t>バン</t>
    </rPh>
    <rPh sb="6" eb="8">
      <t>ハイシ</t>
    </rPh>
    <rPh sb="8" eb="10">
      <t>キボウ</t>
    </rPh>
    <rPh sb="10" eb="11">
      <t>ビ</t>
    </rPh>
    <phoneticPr fontId="4"/>
  </si>
  <si>
    <t>ダウンセル</t>
  </si>
  <si>
    <t>【通常版】
利用プラン名</t>
    <rPh sb="6" eb="8">
      <t>リヨウ</t>
    </rPh>
    <rPh sb="11" eb="12">
      <t>メイ</t>
    </rPh>
    <phoneticPr fontId="4"/>
  </si>
  <si>
    <t>アップセル</t>
  </si>
  <si>
    <t>（アップセル/ダウンセルの場合）
旧プラン利用開始日</t>
    <rPh sb="13" eb="15">
      <t>バアイ</t>
    </rPh>
    <rPh sb="17" eb="18">
      <t>キュウ</t>
    </rPh>
    <rPh sb="21" eb="23">
      <t>リヨウ</t>
    </rPh>
    <rPh sb="23" eb="25">
      <t>カイシ</t>
    </rPh>
    <rPh sb="25" eb="26">
      <t>ビ</t>
    </rPh>
    <phoneticPr fontId="4"/>
  </si>
  <si>
    <t>（アップセル/ダウンセルの場合）
旧プラン廃止希望日※５</t>
    <rPh sb="21" eb="23">
      <t>ハイシ</t>
    </rPh>
    <rPh sb="23" eb="25">
      <t>キボウ</t>
    </rPh>
    <rPh sb="25" eb="26">
      <t>ビ</t>
    </rPh>
    <phoneticPr fontId="4"/>
  </si>
  <si>
    <t>（アップセル/ダウンセルの場合）
旧プラン名</t>
    <rPh sb="21" eb="22">
      <t>メイ</t>
    </rPh>
    <phoneticPr fontId="4"/>
  </si>
  <si>
    <t>（アップセル/ダウンセルの場合）
アップセル・ダウンセル判定※自動反映/編集不可</t>
    <rPh sb="28" eb="30">
      <t>ハンテイ</t>
    </rPh>
    <phoneticPr fontId="4"/>
  </si>
  <si>
    <t>（アップセル/ダウンセルの場合）
日付判定※自動反映/編集不可</t>
    <rPh sb="17" eb="19">
      <t>ヒヅケ</t>
    </rPh>
    <rPh sb="19" eb="21">
      <t>ハンテイ</t>
    </rPh>
    <phoneticPr fontId="4"/>
  </si>
  <si>
    <t>=IF(OR(F15="",P17=""),"",IF(F15&gt;=P17,"OK","NG"))</t>
  </si>
  <si>
    <t>※1：ドメイン名利用可能文字：小文字英語（a～z）、数字（0～9）、記号（ハイフン[-]）*スペースが含まれている場合エラー表示されるためご留意願います。</t>
    <rPh sb="7" eb="8">
      <t>メイ</t>
    </rPh>
    <rPh sb="8" eb="10">
      <t>リヨウ</t>
    </rPh>
    <rPh sb="10" eb="12">
      <t>カノウ</t>
    </rPh>
    <rPh sb="12" eb="14">
      <t>モジ</t>
    </rPh>
    <rPh sb="15" eb="18">
      <t>ショウモジ</t>
    </rPh>
    <rPh sb="18" eb="20">
      <t>エイゴ</t>
    </rPh>
    <rPh sb="26" eb="28">
      <t>スウジ</t>
    </rPh>
    <rPh sb="34" eb="36">
      <t>キゴウ</t>
    </rPh>
    <rPh sb="51" eb="52">
      <t>フク</t>
    </rPh>
    <rPh sb="57" eb="59">
      <t>バアイ</t>
    </rPh>
    <rPh sb="62" eb="64">
      <t>ヒョウジ</t>
    </rPh>
    <rPh sb="70" eb="72">
      <t>リュウイ</t>
    </rPh>
    <rPh sb="72" eb="73">
      <t>ネガ</t>
    </rPh>
    <phoneticPr fontId="4"/>
  </si>
  <si>
    <t>※2：日付の記入　　例）2019/1/2</t>
    <rPh sb="3" eb="5">
      <t>ヒヅケ</t>
    </rPh>
    <rPh sb="6" eb="8">
      <t>キニュウ</t>
    </rPh>
    <phoneticPr fontId="4"/>
  </si>
  <si>
    <t xml:space="preserve">※3：ユーザID利用可能文字：英字（A～Z、a～z）、数字（0～9）、記号（アンダーバー[_]・ハイフン[-]・ドット[.]）
</t>
    <rPh sb="8" eb="10">
      <t>リヨウ</t>
    </rPh>
    <rPh sb="10" eb="12">
      <t>カノウ</t>
    </rPh>
    <rPh sb="12" eb="14">
      <t>モジ</t>
    </rPh>
    <rPh sb="15" eb="17">
      <t>エイジ</t>
    </rPh>
    <rPh sb="27" eb="29">
      <t>スウジ</t>
    </rPh>
    <rPh sb="35" eb="37">
      <t>キゴウ</t>
    </rPh>
    <phoneticPr fontId="4"/>
  </si>
  <si>
    <t>※4：一度申請いただいたID名からは変更できません。</t>
    <rPh sb="3" eb="5">
      <t>イチド</t>
    </rPh>
    <rPh sb="5" eb="7">
      <t>シンセイ</t>
    </rPh>
    <rPh sb="14" eb="15">
      <t>メイ</t>
    </rPh>
    <rPh sb="18" eb="20">
      <t>ヘンコウ</t>
    </rPh>
    <phoneticPr fontId="4"/>
  </si>
  <si>
    <t>※5：廃止の場合、廃止希望日の前日までサービス利用可能です。</t>
    <rPh sb="3" eb="5">
      <t>ハイシ</t>
    </rPh>
    <rPh sb="6" eb="8">
      <t>バアイ</t>
    </rPh>
    <rPh sb="9" eb="11">
      <t>ハイシ</t>
    </rPh>
    <rPh sb="11" eb="14">
      <t>キボウビ</t>
    </rPh>
    <rPh sb="15" eb="17">
      <t>ゼンジツ</t>
    </rPh>
    <rPh sb="23" eb="25">
      <t>リヨウ</t>
    </rPh>
    <rPh sb="25" eb="27">
      <t>カノウ</t>
    </rPh>
    <phoneticPr fontId="4"/>
  </si>
  <si>
    <t>■帳票仕分け機能（オプション）</t>
    <rPh sb="1" eb="3">
      <t>チョウヒョウ</t>
    </rPh>
    <rPh sb="3" eb="5">
      <t>シワ</t>
    </rPh>
    <rPh sb="6" eb="8">
      <t>キノウ</t>
    </rPh>
    <phoneticPr fontId="4"/>
  </si>
  <si>
    <t>申込区分</t>
    <rPh sb="0" eb="2">
      <t>モウシコ</t>
    </rPh>
    <rPh sb="2" eb="4">
      <t>クブン</t>
    </rPh>
    <phoneticPr fontId="4"/>
  </si>
  <si>
    <t>【帳票仕分】トライアル利用有無</t>
    <rPh sb="11" eb="13">
      <t>リヨウ</t>
    </rPh>
    <phoneticPr fontId="4"/>
  </si>
  <si>
    <t>【トライアル版】
利用プラン名</t>
  </si>
  <si>
    <t>【トライアル版】
利用開始希望日</t>
    <rPh sb="6" eb="7">
      <t>バン</t>
    </rPh>
    <rPh sb="9" eb="11">
      <t>リヨウ</t>
    </rPh>
    <rPh sb="11" eb="13">
      <t>カイシ</t>
    </rPh>
    <rPh sb="13" eb="16">
      <t>キボウビ</t>
    </rPh>
    <phoneticPr fontId="4"/>
  </si>
  <si>
    <t>【トライアル版】
廃止希望日</t>
    <rPh sb="6" eb="7">
      <t>バン</t>
    </rPh>
    <rPh sb="9" eb="11">
      <t>ハイシ</t>
    </rPh>
    <rPh sb="11" eb="14">
      <t>キボウビ</t>
    </rPh>
    <phoneticPr fontId="4"/>
  </si>
  <si>
    <t>【通常版】
利用開始希望日</t>
    <rPh sb="1" eb="3">
      <t>ツウジョウ</t>
    </rPh>
    <rPh sb="3" eb="4">
      <t>バン</t>
    </rPh>
    <rPh sb="6" eb="8">
      <t>リヨウ</t>
    </rPh>
    <rPh sb="8" eb="10">
      <t>カイシ</t>
    </rPh>
    <rPh sb="10" eb="13">
      <t>キボウビ</t>
    </rPh>
    <phoneticPr fontId="4"/>
  </si>
  <si>
    <t>【通常版】
廃止希望日</t>
    <rPh sb="1" eb="3">
      <t>ツウジョウ</t>
    </rPh>
    <rPh sb="3" eb="4">
      <t>バン</t>
    </rPh>
    <rPh sb="6" eb="8">
      <t>ハイシ</t>
    </rPh>
    <rPh sb="8" eb="10">
      <t>キボウ</t>
    </rPh>
    <rPh sb="10" eb="11">
      <t>ビ</t>
    </rPh>
    <phoneticPr fontId="4"/>
  </si>
  <si>
    <r>
      <t>■接続元IPアドレス制限（オプション）　</t>
    </r>
    <r>
      <rPr>
        <b/>
        <sz val="12"/>
        <color rgb="FFFF0000"/>
        <rFont val="Meiryo UI"/>
        <family val="3"/>
        <charset val="128"/>
      </rPr>
      <t>★セグメント単位でお申込みが可能です。必ずセグメントまで記入願います</t>
    </r>
    <rPh sb="26" eb="28">
      <t>タンイ</t>
    </rPh>
    <rPh sb="30" eb="32">
      <t>モウシコ</t>
    </rPh>
    <rPh sb="34" eb="36">
      <t>カノウ</t>
    </rPh>
    <rPh sb="39" eb="40">
      <t>カナラ</t>
    </rPh>
    <rPh sb="48" eb="50">
      <t>キニュウ</t>
    </rPh>
    <rPh sb="50" eb="51">
      <t>ネガ</t>
    </rPh>
    <phoneticPr fontId="4"/>
  </si>
  <si>
    <t>申込数（変更前）</t>
    <rPh sb="0" eb="2">
      <t>モウシコミ</t>
    </rPh>
    <rPh sb="2" eb="3">
      <t>スウ</t>
    </rPh>
    <rPh sb="4" eb="6">
      <t>ヘンコウ</t>
    </rPh>
    <rPh sb="6" eb="7">
      <t>マエ</t>
    </rPh>
    <phoneticPr fontId="4"/>
  </si>
  <si>
    <t>申込数（変更後）</t>
    <rPh sb="0" eb="2">
      <t>モウシコミ</t>
    </rPh>
    <rPh sb="4" eb="6">
      <t>ヘンコウ</t>
    </rPh>
    <rPh sb="6" eb="7">
      <t>アト</t>
    </rPh>
    <phoneticPr fontId="4"/>
  </si>
  <si>
    <t>記入例</t>
    <rPh sb="0" eb="2">
      <t>キニュウ</t>
    </rPh>
    <rPh sb="2" eb="3">
      <t>レイ</t>
    </rPh>
    <phoneticPr fontId="4"/>
  </si>
  <si>
    <t>接続元IPアドレス</t>
  </si>
  <si>
    <t>／</t>
  </si>
  <si>
    <t>利用開始希望日</t>
    <rPh sb="0" eb="2">
      <t>リヨウ</t>
    </rPh>
    <rPh sb="2" eb="4">
      <t>カイシ</t>
    </rPh>
    <rPh sb="4" eb="6">
      <t>キボウ</t>
    </rPh>
    <phoneticPr fontId="4"/>
  </si>
  <si>
    <t>廃止希望日</t>
    <rPh sb="0" eb="2">
      <t>ハイシ</t>
    </rPh>
    <rPh sb="2" eb="5">
      <t>キボウビ</t>
    </rPh>
    <phoneticPr fontId="4"/>
  </si>
  <si>
    <r>
      <t>■閉域ネットワーク接続（オプション）　　</t>
    </r>
    <r>
      <rPr>
        <b/>
        <sz val="12"/>
        <color rgb="FFFF0000"/>
        <rFont val="Meiryo UI"/>
        <family val="3"/>
        <charset val="128"/>
      </rPr>
      <t>頂いたアドレスについて別シート「②-01_【AIよみと～る】閉域ネットワーク接続OP申込前確認」にて必ずご確認下さい</t>
    </r>
    <rPh sb="20" eb="21">
      <t>イタダ</t>
    </rPh>
    <rPh sb="31" eb="32">
      <t>ベツ</t>
    </rPh>
    <rPh sb="70" eb="71">
      <t>カナラ</t>
    </rPh>
    <rPh sb="73" eb="76">
      <t>カクニンクダ</t>
    </rPh>
    <phoneticPr fontId="4"/>
  </si>
  <si>
    <t>申込なし</t>
  </si>
  <si>
    <t>接続オプション用 IPアドレス帯</t>
  </si>
  <si>
    <t>接続オプションサーバ用IPアドレス</t>
  </si>
  <si>
    <t>PM(ビジ開)記入欄
※営業記入不要</t>
    <rPh sb="12" eb="14">
      <t>エイギョウ</t>
    </rPh>
    <rPh sb="14" eb="16">
      <t>キニュウ</t>
    </rPh>
    <rPh sb="16" eb="18">
      <t>フヨウ</t>
    </rPh>
    <phoneticPr fontId="4"/>
  </si>
  <si>
    <t>VPN契約ID　</t>
  </si>
  <si>
    <t>CGW契約ID</t>
  </si>
  <si>
    <t>CGI</t>
  </si>
  <si>
    <t>■記事欄　</t>
    <rPh sb="1" eb="3">
      <t>キジ</t>
    </rPh>
    <rPh sb="3" eb="4">
      <t>ラン</t>
    </rPh>
    <phoneticPr fontId="4"/>
  </si>
  <si>
    <t>《管理用項目》※自動反映/編集不可</t>
    <rPh sb="1" eb="3">
      <t>カンリ</t>
    </rPh>
    <rPh sb="3" eb="4">
      <t>ヨウ</t>
    </rPh>
    <rPh sb="4" eb="6">
      <t>コウモク</t>
    </rPh>
    <rPh sb="8" eb="10">
      <t>ジドウ</t>
    </rPh>
    <rPh sb="10" eb="12">
      <t>ハンエイ</t>
    </rPh>
    <rPh sb="13" eb="15">
      <t>ヘンシュウ</t>
    </rPh>
    <rPh sb="15" eb="17">
      <t>フカ</t>
    </rPh>
    <phoneticPr fontId="4"/>
  </si>
  <si>
    <t>【基本契約】
トライアル版_プラン1（30日版）利用開始日</t>
    <rPh sb="1" eb="3">
      <t>キホン</t>
    </rPh>
    <rPh sb="3" eb="5">
      <t>ケイヤク</t>
    </rPh>
    <rPh sb="22" eb="23">
      <t>バン</t>
    </rPh>
    <rPh sb="24" eb="26">
      <t>リヨウ</t>
    </rPh>
    <rPh sb="26" eb="28">
      <t>カイシ</t>
    </rPh>
    <phoneticPr fontId="1"/>
  </si>
  <si>
    <t>【基本契約】
トライアル版_プラン1（30日版）利用終了日</t>
    <rPh sb="1" eb="3">
      <t>キホン</t>
    </rPh>
    <rPh sb="3" eb="5">
      <t>ケイヤク</t>
    </rPh>
    <rPh sb="24" eb="26">
      <t>リヨウ</t>
    </rPh>
    <rPh sb="26" eb="28">
      <t>シュウリョウ</t>
    </rPh>
    <phoneticPr fontId="1"/>
  </si>
  <si>
    <t>【基本契約】
トライアル版_プラン2（60日版）利用開始日</t>
    <rPh sb="1" eb="3">
      <t>キホン</t>
    </rPh>
    <rPh sb="3" eb="5">
      <t>ケイヤク</t>
    </rPh>
    <rPh sb="12" eb="13">
      <t>バン</t>
    </rPh>
    <rPh sb="21" eb="22">
      <t>ニチ</t>
    </rPh>
    <rPh sb="22" eb="23">
      <t>バン</t>
    </rPh>
    <rPh sb="24" eb="26">
      <t>リヨウ</t>
    </rPh>
    <rPh sb="26" eb="28">
      <t>カイシ</t>
    </rPh>
    <phoneticPr fontId="1"/>
  </si>
  <si>
    <t>【基本契約】
トライアル版_プラン2（60日版）利用終了日</t>
    <rPh sb="1" eb="3">
      <t>キホン</t>
    </rPh>
    <rPh sb="3" eb="5">
      <t>ケイヤク</t>
    </rPh>
    <rPh sb="12" eb="13">
      <t>バン</t>
    </rPh>
    <rPh sb="21" eb="22">
      <t>ニチ</t>
    </rPh>
    <rPh sb="22" eb="23">
      <t>バン</t>
    </rPh>
    <rPh sb="24" eb="26">
      <t>リヨウ</t>
    </rPh>
    <rPh sb="26" eb="28">
      <t>シュウリョウ</t>
    </rPh>
    <phoneticPr fontId="1"/>
  </si>
  <si>
    <t>【基本契約】
通常版最低利用期間開始日</t>
    <rPh sb="1" eb="3">
      <t>キホン</t>
    </rPh>
    <rPh sb="3" eb="5">
      <t>ケイヤク</t>
    </rPh>
    <rPh sb="7" eb="9">
      <t>ツウジョウ</t>
    </rPh>
    <rPh sb="9" eb="10">
      <t>バン</t>
    </rPh>
    <rPh sb="10" eb="12">
      <t>サイテイ</t>
    </rPh>
    <rPh sb="12" eb="14">
      <t>リヨウ</t>
    </rPh>
    <rPh sb="14" eb="16">
      <t>キカン</t>
    </rPh>
    <rPh sb="16" eb="19">
      <t>カイシビ</t>
    </rPh>
    <phoneticPr fontId="1"/>
  </si>
  <si>
    <t>【基本契約】
通常版最低利用期間終了日</t>
    <rPh sb="1" eb="3">
      <t>キホン</t>
    </rPh>
    <rPh sb="3" eb="5">
      <t>ケイヤク</t>
    </rPh>
    <rPh sb="7" eb="9">
      <t>ツウジョウ</t>
    </rPh>
    <rPh sb="9" eb="10">
      <t>バン</t>
    </rPh>
    <rPh sb="10" eb="12">
      <t>サイテイ</t>
    </rPh>
    <rPh sb="12" eb="14">
      <t>リヨウ</t>
    </rPh>
    <rPh sb="14" eb="16">
      <t>キカン</t>
    </rPh>
    <rPh sb="16" eb="18">
      <t>シュウリョウ</t>
    </rPh>
    <phoneticPr fontId="1"/>
  </si>
  <si>
    <t>【帳票仕分機能】
トライアル版_プラン1（30日版）利用開始日</t>
    <rPh sb="1" eb="3">
      <t>チョウヒョウ</t>
    </rPh>
    <rPh sb="3" eb="5">
      <t>シワ</t>
    </rPh>
    <rPh sb="5" eb="7">
      <t>キノウ</t>
    </rPh>
    <phoneticPr fontId="1"/>
  </si>
  <si>
    <t>【帳票仕分機能】
トライアル版_プラン1（30日版）利用終了日</t>
    <rPh sb="1" eb="3">
      <t>チョウヒョウ</t>
    </rPh>
    <rPh sb="3" eb="5">
      <t>シワ</t>
    </rPh>
    <rPh sb="5" eb="7">
      <t>キノウ</t>
    </rPh>
    <phoneticPr fontId="1"/>
  </si>
  <si>
    <t>【帳票仕分機能】
トライアル版_プラン2（60日版）利用開始日</t>
    <rPh sb="1" eb="3">
      <t>チョウヒョウ</t>
    </rPh>
    <rPh sb="3" eb="5">
      <t>シワ</t>
    </rPh>
    <rPh sb="5" eb="7">
      <t>キノウ</t>
    </rPh>
    <phoneticPr fontId="1"/>
  </si>
  <si>
    <t>【帳票仕分機能】
通常版最低利用期間開始日</t>
    <rPh sb="1" eb="3">
      <t>チョウヒョウ</t>
    </rPh>
    <rPh sb="3" eb="5">
      <t>シワ</t>
    </rPh>
    <rPh sb="5" eb="7">
      <t>キノウ</t>
    </rPh>
    <rPh sb="9" eb="11">
      <t>ツウジョウ</t>
    </rPh>
    <rPh sb="11" eb="12">
      <t>バン</t>
    </rPh>
    <rPh sb="12" eb="14">
      <t>サイテイ</t>
    </rPh>
    <rPh sb="14" eb="16">
      <t>リヨウ</t>
    </rPh>
    <rPh sb="16" eb="18">
      <t>キカン</t>
    </rPh>
    <rPh sb="18" eb="21">
      <t>カイシビ</t>
    </rPh>
    <phoneticPr fontId="1"/>
  </si>
  <si>
    <t>【帳票仕分機能】
通常版最低利用期間終了日</t>
    <rPh sb="1" eb="3">
      <t>チョウヒョウ</t>
    </rPh>
    <rPh sb="3" eb="5">
      <t>シワ</t>
    </rPh>
    <rPh sb="5" eb="7">
      <t>キノウ</t>
    </rPh>
    <rPh sb="9" eb="11">
      <t>ツウジョウ</t>
    </rPh>
    <rPh sb="11" eb="12">
      <t>バン</t>
    </rPh>
    <rPh sb="12" eb="14">
      <t>サイテイ</t>
    </rPh>
    <rPh sb="14" eb="16">
      <t>リヨウ</t>
    </rPh>
    <rPh sb="16" eb="18">
      <t>キカン</t>
    </rPh>
    <rPh sb="18" eb="20">
      <t>シュウリョウ</t>
    </rPh>
    <phoneticPr fontId="1"/>
  </si>
  <si>
    <t>通常版_BIG（20万/月）</t>
    <rPh sb="10" eb="11">
      <t>マン</t>
    </rPh>
    <rPh sb="12" eb="13">
      <t>ツキ</t>
    </rPh>
    <phoneticPr fontId="4"/>
  </si>
  <si>
    <t>通常版_スタンダード（10万/月）</t>
    <rPh sb="13" eb="14">
      <t>マン</t>
    </rPh>
    <rPh sb="15" eb="16">
      <t>ツキ</t>
    </rPh>
    <phoneticPr fontId="4"/>
  </si>
  <si>
    <t>通常版_mini（3万/月）</t>
    <rPh sb="10" eb="11">
      <t>マン</t>
    </rPh>
    <rPh sb="12" eb="13">
      <t>ツキ</t>
    </rPh>
    <phoneticPr fontId="4"/>
  </si>
  <si>
    <t>新規（オプション単独申込又は基本メニューと同時申込）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</si>
</sst>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9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 tint="-0.34995574816125979"/>
      <name val="游ゴシック"/>
      <family val="2"/>
      <charset val="128"/>
    </font>
    <font>
      <sz val="12"/>
      <color theme="0" tint="-0.34995574816125979"/>
      <name val="Meiryo UI"/>
      <family val="3"/>
      <charset val="128"/>
    </font>
    <font>
      <sz val="10"/>
      <name val="Meiryo UI"/>
      <family val="3"/>
      <charset val="128"/>
    </font>
    <font>
      <sz val="12"/>
      <color rgb="FF0000FF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349955748161259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0" fillId="0" borderId="0" xfId="1" applyFont="1" applyAlignment="1"/>
    <xf numFmtId="0" fontId="11" fillId="0" borderId="0" xfId="2" applyFont="1" applyProtection="1">
      <alignment vertical="center"/>
      <protection locked="0"/>
    </xf>
    <xf numFmtId="0" fontId="11" fillId="0" borderId="0" xfId="2" quotePrefix="1" applyFo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1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14" fontId="8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3" fillId="8" borderId="2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 applyProtection="1">
      <alignment horizontal="center" vertical="center" wrapText="1"/>
      <protection locked="0"/>
    </xf>
    <xf numFmtId="0" fontId="3" fillId="8" borderId="1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Protection="1">
      <alignment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1" xfId="2" applyFont="1" applyBorder="1" applyAlignment="1">
      <alignment horizontal="center" vertical="center" wrapText="1"/>
    </xf>
    <xf numFmtId="0" fontId="3" fillId="8" borderId="1" xfId="2" applyFont="1" applyFill="1" applyBorder="1" applyAlignment="1" applyProtection="1">
      <alignment horizontal="center" vertical="center"/>
      <protection locked="0"/>
    </xf>
    <xf numFmtId="14" fontId="3" fillId="8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Protection="1">
      <alignment vertical="center"/>
      <protection locked="0"/>
    </xf>
    <xf numFmtId="0" fontId="3" fillId="0" borderId="5" xfId="1" applyFont="1" applyBorder="1" applyProtection="1">
      <alignment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Protection="1">
      <alignment vertical="center"/>
      <protection locked="0"/>
    </xf>
    <xf numFmtId="0" fontId="3" fillId="0" borderId="12" xfId="1" applyFont="1" applyBorder="1" applyProtection="1">
      <alignment vertical="center"/>
      <protection locked="0"/>
    </xf>
    <xf numFmtId="0" fontId="3" fillId="0" borderId="13" xfId="1" applyFont="1" applyBorder="1" applyProtection="1">
      <alignment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3" fillId="0" borderId="9" xfId="1" applyFont="1" applyBorder="1" applyProtection="1">
      <alignment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Protection="1">
      <alignment vertical="center"/>
      <protection locked="0"/>
    </xf>
    <xf numFmtId="14" fontId="3" fillId="0" borderId="0" xfId="1" applyNumberFormat="1" applyFont="1" applyProtection="1">
      <alignment vertical="center"/>
      <protection locked="0"/>
    </xf>
    <xf numFmtId="0" fontId="3" fillId="11" borderId="2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/>
      <protection locked="0"/>
    </xf>
    <xf numFmtId="0" fontId="3" fillId="5" borderId="1" xfId="2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3" fillId="11" borderId="1" xfId="2" applyFont="1" applyFill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center" vertical="center"/>
      <protection locked="0"/>
    </xf>
    <xf numFmtId="0" fontId="3" fillId="3" borderId="6" xfId="2" applyFont="1" applyFill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 vertical="center"/>
      <protection locked="0"/>
    </xf>
    <xf numFmtId="0" fontId="3" fillId="3" borderId="8" xfId="2" applyFont="1" applyFill="1" applyBorder="1" applyAlignment="1" applyProtection="1">
      <alignment horizontal="center" vertical="center"/>
      <protection locked="0"/>
    </xf>
    <xf numFmtId="0" fontId="3" fillId="3" borderId="9" xfId="2" applyFont="1" applyFill="1" applyBorder="1" applyAlignment="1" applyProtection="1">
      <alignment horizontal="center" vertical="center"/>
      <protection locked="0"/>
    </xf>
    <xf numFmtId="0" fontId="3" fillId="3" borderId="10" xfId="2" applyFont="1" applyFill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10" xfId="2" applyFont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6" borderId="4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4" fontId="3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2" applyFont="1" applyFill="1" applyBorder="1" applyAlignment="1" applyProtection="1">
      <alignment horizontal="center" vertical="center" wrapText="1"/>
      <protection locked="0"/>
    </xf>
    <xf numFmtId="0" fontId="3" fillId="6" borderId="4" xfId="2" applyFont="1" applyFill="1" applyBorder="1" applyAlignment="1" applyProtection="1">
      <alignment horizontal="center" vertical="center" wrapText="1"/>
      <protection locked="0"/>
    </xf>
    <xf numFmtId="0" fontId="3" fillId="5" borderId="2" xfId="2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center" vertical="center" wrapText="1"/>
      <protection locked="0"/>
    </xf>
    <xf numFmtId="0" fontId="3" fillId="5" borderId="4" xfId="2" applyFont="1" applyFill="1" applyBorder="1" applyAlignment="1" applyProtection="1">
      <alignment horizontal="center" vertical="center" wrapText="1"/>
      <protection locked="0"/>
    </xf>
    <xf numFmtId="0" fontId="3" fillId="5" borderId="2" xfId="2" applyFont="1" applyFill="1" applyBorder="1" applyAlignment="1">
      <alignment horizontal="center" vertical="center"/>
    </xf>
    <xf numFmtId="0" fontId="3" fillId="11" borderId="1" xfId="2" applyFont="1" applyFill="1" applyBorder="1" applyAlignment="1" applyProtection="1">
      <alignment horizontal="right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 wrapText="1"/>
      <protection locked="0"/>
    </xf>
    <xf numFmtId="0" fontId="3" fillId="7" borderId="2" xfId="2" applyFont="1" applyFill="1" applyBorder="1" applyAlignment="1" applyProtection="1">
      <alignment horizontal="center" vertical="center" wrapText="1"/>
      <protection locked="0"/>
    </xf>
    <xf numFmtId="0" fontId="3" fillId="7" borderId="3" xfId="2" applyFont="1" applyFill="1" applyBorder="1" applyAlignment="1" applyProtection="1">
      <alignment horizontal="center" vertical="center" wrapText="1"/>
      <protection locked="0"/>
    </xf>
    <xf numFmtId="0" fontId="3" fillId="7" borderId="4" xfId="2" applyFont="1" applyFill="1" applyBorder="1" applyAlignment="1" applyProtection="1">
      <alignment horizontal="center" vertical="center" wrapText="1"/>
      <protection locked="0"/>
    </xf>
    <xf numFmtId="0" fontId="3" fillId="7" borderId="1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3" fillId="3" borderId="4" xfId="2" applyFont="1" applyFill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center" vertical="center"/>
      <protection locked="0"/>
    </xf>
    <xf numFmtId="0" fontId="12" fillId="0" borderId="3" xfId="2" applyFont="1" applyBorder="1" applyAlignment="1" applyProtection="1">
      <alignment horizontal="center"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0" fontId="7" fillId="6" borderId="1" xfId="2" applyFont="1" applyFill="1" applyBorder="1" applyAlignment="1" applyProtection="1">
      <alignment horizontal="center" vertical="center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7" borderId="1" xfId="2" applyFont="1" applyFill="1" applyBorder="1" applyAlignment="1" applyProtection="1">
      <alignment horizontal="center" vertical="center" wrapText="1"/>
      <protection locked="0"/>
    </xf>
    <xf numFmtId="14" fontId="3" fillId="6" borderId="2" xfId="2" quotePrefix="1" applyNumberFormat="1" applyFont="1" applyFill="1" applyBorder="1" applyAlignment="1">
      <alignment horizontal="center" vertical="center" wrapText="1"/>
    </xf>
    <xf numFmtId="14" fontId="3" fillId="6" borderId="2" xfId="2" applyNumberFormat="1" applyFont="1" applyFill="1" applyBorder="1" applyAlignment="1">
      <alignment horizontal="center" vertical="center" wrapText="1"/>
    </xf>
    <xf numFmtId="14" fontId="3" fillId="6" borderId="2" xfId="2" applyNumberFormat="1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14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2" applyFont="1" applyFill="1" applyBorder="1" applyAlignment="1" applyProtection="1">
      <alignment horizontal="center" vertical="center" wrapText="1"/>
      <protection locked="0"/>
    </xf>
    <xf numFmtId="0" fontId="3" fillId="8" borderId="2" xfId="2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 vertical="center" wrapText="1"/>
    </xf>
    <xf numFmtId="0" fontId="9" fillId="9" borderId="2" xfId="1" applyFont="1" applyFill="1" applyBorder="1" applyAlignment="1" applyProtection="1">
      <alignment horizontal="center" vertical="center"/>
      <protection locked="0"/>
    </xf>
    <xf numFmtId="0" fontId="9" fillId="9" borderId="3" xfId="1" applyFont="1" applyFill="1" applyBorder="1" applyAlignment="1" applyProtection="1">
      <alignment horizontal="center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14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14" fontId="3" fillId="6" borderId="4" xfId="2" applyNumberFormat="1" applyFont="1" applyFill="1" applyBorder="1" applyAlignment="1" applyProtection="1">
      <alignment horizontal="center" vertical="center" wrapText="1"/>
      <protection locked="0"/>
    </xf>
    <xf numFmtId="14" fontId="3" fillId="6" borderId="3" xfId="2" applyNumberFormat="1" applyFont="1" applyFill="1" applyBorder="1" applyAlignment="1" applyProtection="1">
      <alignment horizontal="center" vertical="center"/>
      <protection locked="0"/>
    </xf>
    <xf numFmtId="14" fontId="3" fillId="6" borderId="4" xfId="2" applyNumberFormat="1" applyFont="1" applyFill="1" applyBorder="1" applyAlignment="1" applyProtection="1">
      <alignment horizontal="center" vertical="center"/>
      <protection locked="0"/>
    </xf>
    <xf numFmtId="0" fontId="3" fillId="8" borderId="2" xfId="2" applyFont="1" applyFill="1" applyBorder="1" applyAlignment="1" applyProtection="1">
      <alignment horizontal="center" vertical="center" wrapText="1"/>
      <protection locked="0"/>
    </xf>
    <xf numFmtId="0" fontId="3" fillId="8" borderId="3" xfId="2" applyFont="1" applyFill="1" applyBorder="1" applyAlignment="1" applyProtection="1">
      <alignment horizontal="center" vertical="center" wrapText="1"/>
      <protection locked="0"/>
    </xf>
    <xf numFmtId="0" fontId="3" fillId="8" borderId="4" xfId="2" applyFont="1" applyFill="1" applyBorder="1" applyAlignment="1" applyProtection="1">
      <alignment horizontal="center" vertical="center" wrapText="1"/>
      <protection locked="0"/>
    </xf>
    <xf numFmtId="0" fontId="3" fillId="10" borderId="1" xfId="2" applyFont="1" applyFill="1" applyBorder="1" applyAlignment="1" applyProtection="1">
      <alignment horizontal="center" vertical="center"/>
      <protection locked="0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14" fontId="3" fillId="0" borderId="3" xfId="2" applyNumberFormat="1" applyFont="1" applyBorder="1" applyAlignment="1" applyProtection="1">
      <alignment horizontal="center" vertical="center" wrapText="1"/>
      <protection locked="0"/>
    </xf>
    <xf numFmtId="14" fontId="3" fillId="0" borderId="4" xfId="2" applyNumberFormat="1" applyFont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0" fontId="3" fillId="7" borderId="3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176" fontId="3" fillId="0" borderId="2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0" fontId="3" fillId="8" borderId="1" xfId="2" applyFont="1" applyFill="1" applyBorder="1" applyAlignment="1" applyProtection="1">
      <alignment horizontal="center" vertical="center" wrapText="1"/>
      <protection locked="0"/>
    </xf>
    <xf numFmtId="14" fontId="3" fillId="8" borderId="2" xfId="2" applyNumberFormat="1" applyFont="1" applyFill="1" applyBorder="1" applyAlignment="1" applyProtection="1">
      <alignment horizontal="center" vertical="center" wrapText="1"/>
      <protection locked="0"/>
    </xf>
    <xf numFmtId="14" fontId="3" fillId="8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2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2" applyFont="1" applyFill="1" applyBorder="1" applyAlignment="1" applyProtection="1">
      <alignment horizontal="center" vertical="center"/>
      <protection locked="0"/>
    </xf>
    <xf numFmtId="49" fontId="3" fillId="8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1" xr:uid="{00000000-0005-0000-0000-000000000000}"/>
    <cellStyle name="標準" xfId="0" builtinId="0"/>
    <cellStyle name="標準 2 4" xfId="2" xr:uid="{00000000-0005-0000-0000-000002000000}"/>
  </cellStyles>
  <dxfs count="757"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ont>
        <color auto="1"/>
      </font>
      <fill>
        <patternFill>
          <fgColor theme="1" tint="0.49995422223578601"/>
          <bgColor theme="0" tint="-0.24991607409894101"/>
        </patternFill>
      </fill>
    </dxf>
    <dxf>
      <fill>
        <patternFill>
          <bgColor theme="0" tint="-0.24991607409894101"/>
        </patternFill>
      </fill>
    </dxf>
    <dxf>
      <font>
        <color auto="1"/>
      </font>
      <fill>
        <patternFill>
          <fgColor theme="1" tint="0.49995422223578601"/>
          <bgColor theme="0" tint="-0.24991607409894101"/>
        </patternFill>
      </fill>
    </dxf>
    <dxf>
      <fill>
        <patternFill>
          <bgColor theme="0" tint="-0.24991607409894101"/>
        </patternFill>
      </fill>
    </dxf>
    <dxf>
      <font>
        <color auto="1"/>
      </font>
      <fill>
        <patternFill>
          <fgColor theme="1" tint="0.49995422223578601"/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ont>
        <color auto="1"/>
      </font>
      <fill>
        <patternFill>
          <fgColor theme="1" tint="0.49995422223578601"/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ill>
        <patternFill>
          <bgColor theme="0" tint="-0.24991607409894101"/>
        </patternFill>
      </fill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  <fill>
        <patternFill patternType="none"/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505937</xdr:colOff>
      <xdr:row>2</xdr:row>
      <xdr:rowOff>185551</xdr:rowOff>
    </xdr:from>
    <xdr:to>
      <xdr:col>38</xdr:col>
      <xdr:colOff>536863</xdr:colOff>
      <xdr:row>6</xdr:row>
      <xdr:rowOff>323096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E1AF3985-497A-4E6E-9586-2C2310DA8EE5}"/>
            </a:ext>
          </a:extLst>
        </xdr:cNvPr>
        <xdr:cNvSpPr/>
      </xdr:nvSpPr>
      <xdr:spPr>
        <a:xfrm>
          <a:off x="17201357" y="536071"/>
          <a:ext cx="10013126" cy="960505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/>
          <a:r>
            <a:rPr lang="ja-JP" altLang="en-US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≪凡例≫①</a:t>
          </a:r>
          <a:r>
            <a:rPr lang="en-US" altLang="ja-JP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FRONTIER</a:t>
          </a:r>
          <a:r>
            <a:rPr lang="ja-JP" altLang="en-US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投入項目：　　　　　　②管理コンソール項目：　　　　　　　①・</a:t>
          </a:r>
          <a:r>
            <a:rPr lang="en-US" altLang="ja-JP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  <a:r>
            <a:rPr lang="ja-JP" altLang="en-US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両投入項目：　　　　　　　　③管理</a:t>
          </a:r>
          <a:r>
            <a:rPr lang="ja-JP" altLang="ja-JP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項目：</a:t>
          </a:r>
          <a:r>
            <a:rPr lang="ja-JP" altLang="en-US" sz="11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④ベンダ設定項目：</a:t>
          </a:r>
        </a:p>
      </xdr:txBody>
    </xdr:sp>
    <xdr:clientData/>
  </xdr:twoCellAnchor>
  <xdr:twoCellAnchor>
    <xdr:from>
      <xdr:col>35</xdr:col>
      <xdr:colOff>77805</xdr:colOff>
      <xdr:row>4</xdr:row>
      <xdr:rowOff>168234</xdr:rowOff>
    </xdr:from>
    <xdr:to>
      <xdr:col>35</xdr:col>
      <xdr:colOff>365805</xdr:colOff>
      <xdr:row>5</xdr:row>
      <xdr:rowOff>106092</xdr:rowOff>
    </xdr:to>
    <xdr:sp macro="" textlink="" fLocksText="0">
      <xdr:nvSpPr>
        <xdr:cNvPr id="3" name="正方形/長方形 2">
          <a:extLst>
            <a:ext uri="{FF2B5EF4-FFF2-40B4-BE49-F238E27FC236}">
              <a16:creationId xmlns:a16="http://schemas.microsoft.com/office/drawing/2014/main" id="{844EC9C4-9D3C-4005-A3F7-A31DD226FCB1}"/>
            </a:ext>
          </a:extLst>
        </xdr:cNvPr>
        <xdr:cNvSpPr/>
      </xdr:nvSpPr>
      <xdr:spPr>
        <a:xfrm>
          <a:off x="24492285" y="930234"/>
          <a:ext cx="288000" cy="14359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30</xdr:col>
      <xdr:colOff>574167</xdr:colOff>
      <xdr:row>4</xdr:row>
      <xdr:rowOff>194357</xdr:rowOff>
    </xdr:from>
    <xdr:to>
      <xdr:col>31</xdr:col>
      <xdr:colOff>82849</xdr:colOff>
      <xdr:row>5</xdr:row>
      <xdr:rowOff>123410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3AD85979-347A-4D60-ABD3-612BB9C58487}"/>
            </a:ext>
          </a:extLst>
        </xdr:cNvPr>
        <xdr:cNvSpPr/>
      </xdr:nvSpPr>
      <xdr:spPr>
        <a:xfrm>
          <a:off x="21216747" y="956357"/>
          <a:ext cx="263062" cy="13479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33</xdr:col>
      <xdr:colOff>81909</xdr:colOff>
      <xdr:row>5</xdr:row>
      <xdr:rowOff>3857</xdr:rowOff>
    </xdr:from>
    <xdr:to>
      <xdr:col>33</xdr:col>
      <xdr:colOff>369909</xdr:colOff>
      <xdr:row>5</xdr:row>
      <xdr:rowOff>140728</xdr:rowOff>
    </xdr:to>
    <xdr:sp macro="" textlink="" fLocksText="0">
      <xdr:nvSpPr>
        <xdr:cNvPr id="5" name="正方形/長方形 4">
          <a:extLst>
            <a:ext uri="{FF2B5EF4-FFF2-40B4-BE49-F238E27FC236}">
              <a16:creationId xmlns:a16="http://schemas.microsoft.com/office/drawing/2014/main" id="{2844F9E6-FDF2-47CA-8226-B08971CBC731}"/>
            </a:ext>
          </a:extLst>
        </xdr:cNvPr>
        <xdr:cNvSpPr/>
      </xdr:nvSpPr>
      <xdr:spPr>
        <a:xfrm>
          <a:off x="22987629" y="971597"/>
          <a:ext cx="288000" cy="136871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28</xdr:col>
      <xdr:colOff>145791</xdr:colOff>
      <xdr:row>4</xdr:row>
      <xdr:rowOff>173181</xdr:rowOff>
    </xdr:from>
    <xdr:to>
      <xdr:col>28</xdr:col>
      <xdr:colOff>432954</xdr:colOff>
      <xdr:row>5</xdr:row>
      <xdr:rowOff>140728</xdr:rowOff>
    </xdr:to>
    <xdr:sp macro="" textlink="" fLocksText="0">
      <xdr:nvSpPr>
        <xdr:cNvPr id="6" name="正方形/長方形 5">
          <a:extLst>
            <a:ext uri="{FF2B5EF4-FFF2-40B4-BE49-F238E27FC236}">
              <a16:creationId xmlns:a16="http://schemas.microsoft.com/office/drawing/2014/main" id="{B82D34AB-69D8-4026-9C2F-EEA94AFEA6C0}"/>
            </a:ext>
          </a:extLst>
        </xdr:cNvPr>
        <xdr:cNvSpPr/>
      </xdr:nvSpPr>
      <xdr:spPr>
        <a:xfrm>
          <a:off x="19279611" y="935181"/>
          <a:ext cx="287163" cy="1732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37</xdr:col>
      <xdr:colOff>384710</xdr:colOff>
      <xdr:row>4</xdr:row>
      <xdr:rowOff>168234</xdr:rowOff>
    </xdr:from>
    <xdr:to>
      <xdr:col>37</xdr:col>
      <xdr:colOff>672710</xdr:colOff>
      <xdr:row>5</xdr:row>
      <xdr:rowOff>106092</xdr:rowOff>
    </xdr:to>
    <xdr:sp macro="" textlink="" fLocksText="0">
      <xdr:nvSpPr>
        <xdr:cNvPr id="7" name="正方形/長方形 6">
          <a:extLst>
            <a:ext uri="{FF2B5EF4-FFF2-40B4-BE49-F238E27FC236}">
              <a16:creationId xmlns:a16="http://schemas.microsoft.com/office/drawing/2014/main" id="{9DD115E9-347A-4960-944F-9297E21B3F49}"/>
            </a:ext>
          </a:extLst>
        </xdr:cNvPr>
        <xdr:cNvSpPr/>
      </xdr:nvSpPr>
      <xdr:spPr>
        <a:xfrm>
          <a:off x="26307950" y="930234"/>
          <a:ext cx="288000" cy="143598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92"/>
  <sheetViews>
    <sheetView tabSelected="1" topLeftCell="A26" zoomScale="70" zoomScaleNormal="70" workbookViewId="0">
      <selection activeCell="A29" sqref="A29:XFD33"/>
    </sheetView>
  </sheetViews>
  <sheetFormatPr defaultColWidth="9.9140625" defaultRowHeight="16" x14ac:dyDescent="0.55000000000000004"/>
  <cols>
    <col min="1" max="1" width="5.58203125" style="1" customWidth="1"/>
    <col min="2" max="3" width="7.5" style="1" customWidth="1"/>
    <col min="4" max="4" width="21.5" style="1" customWidth="1"/>
    <col min="5" max="5" width="7.5" style="1" customWidth="1"/>
    <col min="6" max="6" width="7.5" style="2" customWidth="1"/>
    <col min="7" max="9" width="7.5" style="1" customWidth="1"/>
    <col min="10" max="10" width="7.5" style="2" customWidth="1"/>
    <col min="11" max="13" width="7.5" style="1" customWidth="1"/>
    <col min="14" max="14" width="7.5" style="2" customWidth="1"/>
    <col min="15" max="15" width="25.1640625" style="1" customWidth="1"/>
    <col min="16" max="17" width="7.5" style="1" customWidth="1"/>
    <col min="18" max="18" width="7.5" style="2" customWidth="1"/>
    <col min="19" max="21" width="7.1640625" style="1" customWidth="1"/>
    <col min="22" max="22" width="6" style="1" customWidth="1"/>
    <col min="23" max="24" width="7.5" style="1" customWidth="1"/>
    <col min="25" max="25" width="11.4140625" style="1" customWidth="1"/>
    <col min="26" max="26" width="12.1640625" style="1" customWidth="1"/>
    <col min="27" max="16384" width="9.9140625" style="1"/>
  </cols>
  <sheetData>
    <row r="1" spans="2:28" ht="9.75" customHeight="1" x14ac:dyDescent="0.55000000000000004"/>
    <row r="2" spans="2:28" ht="18" hidden="1" customHeight="1" x14ac:dyDescent="0.55000000000000004">
      <c r="Q2" s="2"/>
      <c r="T2" s="3" t="s">
        <v>0</v>
      </c>
    </row>
    <row r="3" spans="2:28" ht="16.5" hidden="1" customHeight="1" x14ac:dyDescent="0.55000000000000004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Z3" s="4" t="str">
        <f>IF(F13="有","有","有")</f>
        <v>有</v>
      </c>
    </row>
    <row r="4" spans="2:28" ht="16.5" hidden="1" customHeight="1" x14ac:dyDescent="0.55000000000000004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Z4" s="4" t="s">
        <v>2</v>
      </c>
    </row>
    <row r="5" spans="2:28" ht="16.5" hidden="1" customHeight="1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2:28" hidden="1" x14ac:dyDescent="0.55000000000000004">
      <c r="B6" s="6" t="s">
        <v>3</v>
      </c>
      <c r="D6" s="7" t="s">
        <v>4</v>
      </c>
      <c r="J6" s="1"/>
      <c r="L6" s="2"/>
      <c r="M6" s="2"/>
      <c r="Q6" s="2"/>
      <c r="S6" s="8"/>
      <c r="Y6" s="1" t="s">
        <v>5</v>
      </c>
    </row>
    <row r="7" spans="2:28" ht="32.25" hidden="1" customHeight="1" x14ac:dyDescent="0.55000000000000004">
      <c r="B7" s="50" t="s">
        <v>6</v>
      </c>
      <c r="C7" s="50"/>
      <c r="D7" s="50"/>
      <c r="E7" s="50"/>
      <c r="F7" s="51" t="s">
        <v>7</v>
      </c>
      <c r="G7" s="51"/>
      <c r="H7" s="51"/>
      <c r="I7" s="51"/>
      <c r="J7" s="51"/>
      <c r="K7" s="51"/>
      <c r="L7" s="52" t="s">
        <v>8</v>
      </c>
      <c r="M7" s="52"/>
      <c r="N7" s="52"/>
      <c r="O7" s="52"/>
      <c r="P7" s="53" t="s">
        <v>9</v>
      </c>
      <c r="Q7" s="54"/>
      <c r="R7" s="54"/>
      <c r="S7" s="54"/>
      <c r="T7" s="54"/>
      <c r="U7" s="55"/>
    </row>
    <row r="8" spans="2:28" ht="32.25" hidden="1" customHeight="1" x14ac:dyDescent="0.55000000000000004">
      <c r="B8" s="56" t="s">
        <v>10</v>
      </c>
      <c r="C8" s="57"/>
      <c r="D8" s="57"/>
      <c r="E8" s="58"/>
      <c r="F8" s="62"/>
      <c r="G8" s="63"/>
      <c r="H8" s="63"/>
      <c r="I8" s="63"/>
      <c r="J8" s="63"/>
      <c r="K8" s="64"/>
      <c r="L8" s="52" t="s">
        <v>11</v>
      </c>
      <c r="M8" s="52"/>
      <c r="N8" s="52"/>
      <c r="O8" s="52"/>
      <c r="P8" s="9" t="s">
        <v>12</v>
      </c>
      <c r="Q8" s="43"/>
      <c r="R8" s="43"/>
      <c r="S8" s="43"/>
      <c r="T8" s="43"/>
      <c r="U8" s="43"/>
      <c r="Y8" s="1" t="s">
        <v>13</v>
      </c>
    </row>
    <row r="9" spans="2:28" ht="32.25" hidden="1" customHeight="1" x14ac:dyDescent="0.55000000000000004">
      <c r="B9" s="59"/>
      <c r="C9" s="60"/>
      <c r="D9" s="60"/>
      <c r="E9" s="61"/>
      <c r="F9" s="65"/>
      <c r="G9" s="66"/>
      <c r="H9" s="66"/>
      <c r="I9" s="66"/>
      <c r="J9" s="66"/>
      <c r="K9" s="67"/>
      <c r="L9" s="50" t="s">
        <v>14</v>
      </c>
      <c r="M9" s="50"/>
      <c r="N9" s="50"/>
      <c r="O9" s="50"/>
      <c r="P9" s="9" t="s">
        <v>15</v>
      </c>
      <c r="Q9" s="43"/>
      <c r="R9" s="43"/>
      <c r="S9" s="43"/>
      <c r="T9" s="43"/>
      <c r="U9" s="43"/>
    </row>
    <row r="10" spans="2:28" ht="32.25" hidden="1" customHeight="1" x14ac:dyDescent="0.55000000000000004">
      <c r="B10" s="44" t="s">
        <v>16</v>
      </c>
      <c r="C10" s="45"/>
      <c r="D10" s="45"/>
      <c r="E10" s="45"/>
      <c r="F10" s="46"/>
      <c r="G10" s="46"/>
      <c r="H10" s="46"/>
      <c r="I10" s="47" t="s">
        <v>17</v>
      </c>
      <c r="J10" s="47"/>
      <c r="K10" s="48"/>
      <c r="L10" s="44" t="s">
        <v>18</v>
      </c>
      <c r="M10" s="45"/>
      <c r="N10" s="45"/>
      <c r="O10" s="45"/>
      <c r="P10" s="46"/>
      <c r="Q10" s="46"/>
      <c r="R10" s="46"/>
      <c r="S10" s="47" t="s">
        <v>17</v>
      </c>
      <c r="T10" s="47"/>
      <c r="U10" s="48"/>
      <c r="X10" s="4"/>
      <c r="Y10" s="4" t="s">
        <v>19</v>
      </c>
      <c r="Z10" s="4" t="str">
        <f>IF((OR((COUNTIFS($F$10,"*　*")&gt;0),(COUNTIFS($F$10,"* *")&gt;0),(COUNTIFS($F$10,"*_*")&gt;0),(COUNTIFS($F$10,"*/*")&gt;0),(COUNTIFS($F$10,"*^*")&gt;0),(COUNTIFS($F$10,"*%*")&gt;0),(COUNTIFS($F$10,"*\*")&gt;0),(COUNTIFS($F$10,"*#*")&gt;0),(COUNTIFS($F$10,"*@*")&gt;0),(COUNTIFS($F$10,"*.・*")&gt;0))),"NG","OK")</f>
        <v>OK</v>
      </c>
      <c r="AA10" s="4" t="s">
        <v>20</v>
      </c>
      <c r="AB10" s="4" t="str">
        <f>IF((OR((COUNTIFS($P$10,"*　*")&gt;0),(COUNTIFS($P$10,"* *")&gt;0),(COUNTIFS($P$10,"*_*")&gt;0),(COUNTIFS($P$10,"*/*")&gt;0),(COUNTIFS($P$10,"*^*")&gt;0),(COUNTIFS($P$10,"*%*")&gt;0),(COUNTIFS($P$10,"*\*")&gt;0),(COUNTIFS($P$10,"*#*")&gt;0),(COUNTIFS($P$10,"*@*")&gt;0),(COUNTIFS($P$10,"*.・*")&gt;0))),"NG","OK")</f>
        <v>OK</v>
      </c>
    </row>
    <row r="11" spans="2:28" ht="32.25" hidden="1" customHeight="1" x14ac:dyDescent="0.55000000000000004">
      <c r="B11" s="75" t="s">
        <v>21</v>
      </c>
      <c r="C11" s="76"/>
      <c r="D11" s="76"/>
      <c r="E11" s="77"/>
      <c r="F11" s="46"/>
      <c r="G11" s="46"/>
      <c r="H11" s="46"/>
      <c r="I11" s="78" t="s">
        <v>17</v>
      </c>
      <c r="J11" s="47"/>
      <c r="K11" s="48"/>
      <c r="L11" s="44" t="s">
        <v>22</v>
      </c>
      <c r="M11" s="45"/>
      <c r="N11" s="45"/>
      <c r="O11" s="45"/>
      <c r="P11" s="79"/>
      <c r="Q11" s="79"/>
      <c r="R11" s="79"/>
      <c r="S11" s="79"/>
      <c r="T11" s="79"/>
      <c r="U11" s="79"/>
      <c r="X11" s="4"/>
      <c r="Y11" s="4"/>
      <c r="Z11" s="4"/>
      <c r="AA11" s="4"/>
      <c r="AB11" s="4"/>
    </row>
    <row r="12" spans="2:28" ht="32.25" hidden="1" customHeight="1" x14ac:dyDescent="0.55000000000000004">
      <c r="B12" s="45" t="s">
        <v>23</v>
      </c>
      <c r="C12" s="45"/>
      <c r="D12" s="45"/>
      <c r="E12" s="45"/>
      <c r="F12" s="68"/>
      <c r="G12" s="69"/>
      <c r="H12" s="69"/>
      <c r="I12" s="69"/>
      <c r="J12" s="69"/>
      <c r="K12" s="70"/>
      <c r="L12" s="80"/>
      <c r="M12" s="81"/>
      <c r="N12" s="81"/>
      <c r="O12" s="81"/>
      <c r="P12" s="81"/>
      <c r="Q12" s="81"/>
      <c r="R12" s="81"/>
      <c r="S12" s="81"/>
      <c r="T12" s="81"/>
      <c r="U12" s="82"/>
      <c r="X12" s="4"/>
      <c r="Y12" s="4"/>
      <c r="Z12" s="4"/>
      <c r="AA12" s="4"/>
      <c r="AB12" s="4"/>
    </row>
    <row r="13" spans="2:28" ht="32.25" hidden="1" customHeight="1" x14ac:dyDescent="0.55000000000000004">
      <c r="B13" s="50" t="s">
        <v>24</v>
      </c>
      <c r="C13" s="50"/>
      <c r="D13" s="50"/>
      <c r="E13" s="50"/>
      <c r="F13" s="68"/>
      <c r="G13" s="69"/>
      <c r="H13" s="69"/>
      <c r="I13" s="69"/>
      <c r="J13" s="69"/>
      <c r="K13" s="70"/>
      <c r="L13" s="10"/>
      <c r="M13" s="10"/>
      <c r="N13" s="11"/>
      <c r="O13" s="10"/>
      <c r="P13" s="10"/>
      <c r="Q13" s="10"/>
      <c r="R13" s="11"/>
      <c r="S13" s="10"/>
      <c r="T13" s="10"/>
      <c r="U13" s="10"/>
      <c r="Y13" s="4" t="s">
        <v>25</v>
      </c>
      <c r="Z13" s="4"/>
      <c r="AA13" s="4" t="str">
        <f>IF((OR((COUNTIFS($P$11,"*　*")&gt;0),(COUNTIFS($P$11,"* *")&gt;0),(COUNTIFS($P$11,"*/*")&gt;0),(COUNTIFS($P$11,"*^*")&gt;0),(COUNTIFS($P$11,"*%*")&gt;0),(COUNTIFS($P$11,"*\*")&gt;0),(COUNTIFS($P$11,"*#*")&gt;0),(COUNTIFS($P$11,"*@*")&gt;0))),"NG","OK")</f>
        <v>OK</v>
      </c>
      <c r="AB13" s="4"/>
    </row>
    <row r="14" spans="2:28" ht="32.25" hidden="1" customHeight="1" x14ac:dyDescent="0.55000000000000004">
      <c r="B14" s="71" t="s">
        <v>26</v>
      </c>
      <c r="C14" s="50"/>
      <c r="D14" s="50"/>
      <c r="E14" s="50"/>
      <c r="F14" s="72"/>
      <c r="G14" s="73"/>
      <c r="H14" s="73"/>
      <c r="I14" s="73"/>
      <c r="J14" s="73"/>
      <c r="K14" s="74"/>
      <c r="L14" s="71" t="s">
        <v>27</v>
      </c>
      <c r="M14" s="50"/>
      <c r="N14" s="50"/>
      <c r="O14" s="50"/>
      <c r="P14" s="72"/>
      <c r="Q14" s="73"/>
      <c r="R14" s="73"/>
      <c r="S14" s="73"/>
      <c r="T14" s="73"/>
      <c r="U14" s="74"/>
    </row>
    <row r="15" spans="2:28" ht="32.25" hidden="1" customHeight="1" x14ac:dyDescent="0.55000000000000004">
      <c r="B15" s="71" t="s">
        <v>28</v>
      </c>
      <c r="C15" s="50"/>
      <c r="D15" s="50"/>
      <c r="E15" s="50"/>
      <c r="F15" s="83"/>
      <c r="G15" s="73"/>
      <c r="H15" s="73"/>
      <c r="I15" s="73"/>
      <c r="J15" s="73"/>
      <c r="K15" s="74"/>
      <c r="L15" s="87" t="s">
        <v>29</v>
      </c>
      <c r="M15" s="88"/>
      <c r="N15" s="88"/>
      <c r="O15" s="88"/>
      <c r="P15" s="89" t="str">
        <f>IF(OR(F16="",P14=""),"",IF(P14&gt;=F16,"OK","NG"))</f>
        <v/>
      </c>
      <c r="Q15" s="90"/>
      <c r="R15" s="90"/>
      <c r="S15" s="90"/>
      <c r="T15" s="90"/>
      <c r="U15" s="91"/>
    </row>
    <row r="16" spans="2:28" ht="33" hidden="1" customHeight="1" x14ac:dyDescent="0.5">
      <c r="B16" s="71" t="s">
        <v>30</v>
      </c>
      <c r="C16" s="50"/>
      <c r="D16" s="50"/>
      <c r="E16" s="50"/>
      <c r="F16" s="72"/>
      <c r="G16" s="73"/>
      <c r="H16" s="73"/>
      <c r="I16" s="73"/>
      <c r="J16" s="73"/>
      <c r="K16" s="74"/>
      <c r="L16" s="71" t="s">
        <v>31</v>
      </c>
      <c r="M16" s="50"/>
      <c r="N16" s="50"/>
      <c r="O16" s="50"/>
      <c r="P16" s="72"/>
      <c r="Q16" s="73"/>
      <c r="R16" s="73"/>
      <c r="S16" s="73"/>
      <c r="T16" s="73"/>
      <c r="U16" s="74"/>
      <c r="Z16" s="12" t="s">
        <v>32</v>
      </c>
      <c r="AA16" s="12" t="s">
        <v>85</v>
      </c>
    </row>
    <row r="17" spans="2:32" s="10" customFormat="1" ht="33" hidden="1" customHeight="1" x14ac:dyDescent="0.5">
      <c r="B17" s="71" t="s">
        <v>33</v>
      </c>
      <c r="C17" s="50"/>
      <c r="D17" s="50"/>
      <c r="E17" s="50"/>
      <c r="F17" s="83"/>
      <c r="G17" s="73"/>
      <c r="H17" s="73"/>
      <c r="I17" s="73"/>
      <c r="J17" s="73"/>
      <c r="K17" s="74"/>
      <c r="N17" s="11"/>
      <c r="R17" s="11"/>
      <c r="Y17" s="13"/>
      <c r="Z17" s="12" t="s">
        <v>34</v>
      </c>
      <c r="AA17" s="12" t="s">
        <v>84</v>
      </c>
      <c r="AB17" s="13"/>
      <c r="AC17" s="13"/>
      <c r="AD17" s="13"/>
      <c r="AE17" s="13"/>
      <c r="AF17" s="13"/>
    </row>
    <row r="18" spans="2:32" s="10" customFormat="1" ht="33" hidden="1" customHeight="1" x14ac:dyDescent="0.55000000000000004">
      <c r="B18" s="84" t="s">
        <v>35</v>
      </c>
      <c r="C18" s="85"/>
      <c r="D18" s="85"/>
      <c r="E18" s="86"/>
      <c r="F18" s="72"/>
      <c r="G18" s="73"/>
      <c r="H18" s="73"/>
      <c r="I18" s="73"/>
      <c r="J18" s="73"/>
      <c r="K18" s="74"/>
      <c r="L18" s="71" t="s">
        <v>36</v>
      </c>
      <c r="M18" s="71"/>
      <c r="N18" s="71"/>
      <c r="O18" s="71"/>
      <c r="P18" s="72"/>
      <c r="Q18" s="73"/>
      <c r="R18" s="73"/>
      <c r="S18" s="73"/>
      <c r="T18" s="73"/>
      <c r="U18" s="74"/>
      <c r="Y18" s="13"/>
      <c r="Z18" s="13"/>
      <c r="AA18" s="13" t="s">
        <v>83</v>
      </c>
      <c r="AB18" s="13"/>
      <c r="AC18" s="13"/>
      <c r="AD18" s="13"/>
      <c r="AE18" s="13"/>
      <c r="AF18" s="13"/>
    </row>
    <row r="19" spans="2:32" s="10" customFormat="1" ht="33" hidden="1" customHeight="1" x14ac:dyDescent="0.55000000000000004">
      <c r="B19" s="100" t="s">
        <v>37</v>
      </c>
      <c r="C19" s="100"/>
      <c r="D19" s="100"/>
      <c r="E19" s="100"/>
      <c r="F19" s="83"/>
      <c r="G19" s="73"/>
      <c r="H19" s="73"/>
      <c r="I19" s="73"/>
      <c r="J19" s="73"/>
      <c r="K19" s="74"/>
      <c r="Y19" s="13"/>
      <c r="Z19" s="13"/>
      <c r="AA19" s="14"/>
      <c r="AB19" s="13"/>
      <c r="AC19" s="13"/>
      <c r="AD19" s="13"/>
      <c r="AE19" s="13"/>
      <c r="AF19" s="13"/>
    </row>
    <row r="20" spans="2:32" s="10" customFormat="1" ht="33" hidden="1" customHeight="1" x14ac:dyDescent="0.55000000000000004">
      <c r="B20" s="100" t="s">
        <v>38</v>
      </c>
      <c r="C20" s="100"/>
      <c r="D20" s="100"/>
      <c r="E20" s="100"/>
      <c r="F20" s="101" t="str">
        <f>IF(AND(F8&lt;&gt;Z16,F8&lt;&gt;Z17),"",IF(AND(OR(F8=Z16,F8=Z17),OR(F8="",F19="")),"NG",IF(AND(F8=Z16,F17=AA16,F19=AA17),"OK",IF(AND(F8=Z16,F17=AA16,F19=AA18),"OK",IF(AND(F8=Z16,F17=AA17,F19=AA18),"OK",IF(AND(F8=Z17,F17=AA17,F19=AA16),"OK",IF(AND(F8=Z17,F17=AA18,F19=AA16),"OK",IF(AND(F8=Z17,F17=AA18,F19=AA17),"OK","NG"))))))))</f>
        <v/>
      </c>
      <c r="G20" s="90"/>
      <c r="H20" s="90"/>
      <c r="I20" s="90"/>
      <c r="J20" s="90"/>
      <c r="K20" s="91"/>
      <c r="L20" s="100" t="s">
        <v>39</v>
      </c>
      <c r="M20" s="100"/>
      <c r="N20" s="100"/>
      <c r="O20" s="100"/>
      <c r="P20" s="102" t="str">
        <f>IF(OR(F16="",P18=""),"",IF(P18&gt;=F16,"OK","NG"))</f>
        <v/>
      </c>
      <c r="Q20" s="90"/>
      <c r="R20" s="90"/>
      <c r="S20" s="90"/>
      <c r="T20" s="90"/>
      <c r="U20" s="91"/>
      <c r="Y20" s="13"/>
      <c r="Z20" s="13"/>
      <c r="AA20" s="14" t="s">
        <v>40</v>
      </c>
      <c r="AB20" s="13"/>
      <c r="AC20" s="13"/>
      <c r="AD20" s="13"/>
      <c r="AE20" s="13"/>
      <c r="AF20" s="13"/>
    </row>
    <row r="21" spans="2:32" hidden="1" x14ac:dyDescent="0.55000000000000004">
      <c r="B21" s="15" t="s">
        <v>41</v>
      </c>
      <c r="C21" s="2"/>
      <c r="D21" s="2"/>
      <c r="E21" s="2"/>
      <c r="F21" s="16"/>
      <c r="G21" s="16"/>
      <c r="H21" s="16"/>
      <c r="I21" s="16"/>
      <c r="J21" s="16"/>
      <c r="K21" s="16"/>
      <c r="L21" s="17"/>
      <c r="M21" s="2"/>
      <c r="O21" s="2"/>
      <c r="P21" s="16"/>
      <c r="Q21" s="16"/>
      <c r="R21" s="16"/>
      <c r="S21" s="16"/>
      <c r="T21" s="16"/>
      <c r="U21" s="16"/>
    </row>
    <row r="22" spans="2:32" hidden="1" x14ac:dyDescent="0.55000000000000004">
      <c r="B22" s="8" t="s">
        <v>42</v>
      </c>
      <c r="C22" s="2"/>
      <c r="D22" s="2"/>
      <c r="E22" s="2"/>
      <c r="F22" s="18"/>
      <c r="G22" s="16"/>
      <c r="H22" s="16"/>
      <c r="I22" s="16"/>
      <c r="J22" s="16"/>
      <c r="K22" s="16"/>
      <c r="L22" s="17"/>
      <c r="M22" s="2"/>
      <c r="O22" s="2"/>
      <c r="P22" s="16"/>
      <c r="Q22" s="16"/>
      <c r="R22" s="16"/>
      <c r="S22" s="16"/>
      <c r="T22" s="16"/>
      <c r="U22" s="16"/>
    </row>
    <row r="23" spans="2:32" hidden="1" x14ac:dyDescent="0.55000000000000004">
      <c r="B23" s="8" t="s">
        <v>43</v>
      </c>
      <c r="C23" s="2"/>
      <c r="D23" s="2"/>
      <c r="E23" s="2"/>
      <c r="F23" s="18"/>
      <c r="G23" s="16"/>
      <c r="H23" s="16"/>
      <c r="I23" s="16"/>
      <c r="J23" s="16"/>
      <c r="K23" s="16"/>
      <c r="L23" s="17"/>
      <c r="M23" s="2"/>
      <c r="O23" s="2"/>
      <c r="P23" s="16"/>
      <c r="Q23" s="16"/>
      <c r="R23" s="16"/>
      <c r="S23" s="16"/>
      <c r="T23" s="16"/>
      <c r="U23" s="16"/>
    </row>
    <row r="24" spans="2:32" hidden="1" x14ac:dyDescent="0.55000000000000004">
      <c r="B24" s="1" t="s">
        <v>44</v>
      </c>
      <c r="C24" s="2"/>
      <c r="D24" s="2"/>
      <c r="E24" s="2"/>
      <c r="F24" s="18"/>
      <c r="G24" s="16"/>
      <c r="H24" s="16"/>
      <c r="I24" s="16"/>
      <c r="J24" s="16"/>
      <c r="K24" s="16"/>
      <c r="L24" s="17"/>
      <c r="M24" s="2"/>
      <c r="O24" s="2"/>
      <c r="P24" s="16"/>
      <c r="Q24" s="16"/>
      <c r="R24" s="16"/>
      <c r="S24" s="16"/>
      <c r="T24" s="16"/>
      <c r="U24" s="16"/>
    </row>
    <row r="25" spans="2:32" hidden="1" x14ac:dyDescent="0.55000000000000004">
      <c r="B25" s="8" t="s">
        <v>45</v>
      </c>
    </row>
    <row r="26" spans="2:32" ht="6.5" customHeight="1" x14ac:dyDescent="0.55000000000000004">
      <c r="B26" s="8"/>
    </row>
    <row r="27" spans="2:32" hidden="1" x14ac:dyDescent="0.55000000000000004">
      <c r="B27" s="8"/>
    </row>
    <row r="28" spans="2:32" hidden="1" x14ac:dyDescent="0.55000000000000004"/>
    <row r="29" spans="2:32" hidden="1" x14ac:dyDescent="0.55000000000000004">
      <c r="B29" s="6" t="s">
        <v>46</v>
      </c>
    </row>
    <row r="30" spans="2:32" ht="32.25" hidden="1" customHeight="1" x14ac:dyDescent="0.55000000000000004">
      <c r="B30" s="92" t="s">
        <v>47</v>
      </c>
      <c r="C30" s="93"/>
      <c r="D30" s="93"/>
      <c r="E30" s="94"/>
      <c r="F30" s="95" t="s">
        <v>86</v>
      </c>
      <c r="G30" s="96"/>
      <c r="H30" s="96"/>
      <c r="I30" s="96"/>
      <c r="J30" s="96"/>
      <c r="K30" s="97"/>
      <c r="L30" s="50" t="s">
        <v>48</v>
      </c>
      <c r="M30" s="50"/>
      <c r="N30" s="50"/>
      <c r="O30" s="50"/>
      <c r="P30" s="98"/>
      <c r="Q30" s="98"/>
      <c r="R30" s="98"/>
      <c r="S30" s="98"/>
      <c r="T30" s="98"/>
      <c r="U30" s="98"/>
    </row>
    <row r="31" spans="2:32" ht="32.25" hidden="1" customHeight="1" x14ac:dyDescent="0.55000000000000004">
      <c r="B31" s="99" t="s">
        <v>49</v>
      </c>
      <c r="C31" s="93"/>
      <c r="D31" s="93"/>
      <c r="E31" s="94"/>
      <c r="F31" s="95"/>
      <c r="G31" s="96"/>
      <c r="H31" s="96"/>
      <c r="I31" s="96"/>
      <c r="J31" s="96"/>
      <c r="K31" s="97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32" ht="32.25" hidden="1" customHeight="1" x14ac:dyDescent="0.55000000000000004">
      <c r="B32" s="92" t="s">
        <v>50</v>
      </c>
      <c r="C32" s="93"/>
      <c r="D32" s="93"/>
      <c r="E32" s="94"/>
      <c r="F32" s="103"/>
      <c r="G32" s="69"/>
      <c r="H32" s="69"/>
      <c r="I32" s="69"/>
      <c r="J32" s="69"/>
      <c r="K32" s="70"/>
      <c r="L32" s="71" t="s">
        <v>51</v>
      </c>
      <c r="M32" s="50"/>
      <c r="N32" s="50"/>
      <c r="O32" s="50"/>
      <c r="P32" s="72"/>
      <c r="Q32" s="73"/>
      <c r="R32" s="73"/>
      <c r="S32" s="73"/>
      <c r="T32" s="73"/>
      <c r="U32" s="74"/>
    </row>
    <row r="33" spans="2:32" ht="32.25" hidden="1" customHeight="1" x14ac:dyDescent="0.55000000000000004">
      <c r="B33" s="71" t="s">
        <v>52</v>
      </c>
      <c r="C33" s="50"/>
      <c r="D33" s="50"/>
      <c r="E33" s="50"/>
      <c r="F33" s="72"/>
      <c r="G33" s="73"/>
      <c r="H33" s="73"/>
      <c r="I33" s="73"/>
      <c r="J33" s="73"/>
      <c r="K33" s="74"/>
      <c r="L33" s="99" t="s">
        <v>53</v>
      </c>
      <c r="M33" s="104"/>
      <c r="N33" s="104"/>
      <c r="O33" s="105"/>
      <c r="P33" s="106"/>
      <c r="Q33" s="107"/>
      <c r="R33" s="107"/>
      <c r="S33" s="107"/>
      <c r="T33" s="107"/>
      <c r="U33" s="107"/>
    </row>
    <row r="35" spans="2:32" x14ac:dyDescent="0.55000000000000004">
      <c r="B35" s="19" t="s">
        <v>54</v>
      </c>
      <c r="C35" s="2"/>
      <c r="D35" s="2"/>
      <c r="E35" s="2"/>
      <c r="G35" s="2"/>
      <c r="H35" s="2"/>
      <c r="I35" s="2"/>
      <c r="K35" s="2"/>
      <c r="L35" s="2"/>
      <c r="M35" s="2"/>
      <c r="O35" s="2"/>
      <c r="P35" s="2"/>
      <c r="Q35" s="2"/>
      <c r="S35" s="2"/>
      <c r="T35" s="2"/>
      <c r="U35" s="2"/>
    </row>
    <row r="36" spans="2:32" ht="16.5" customHeight="1" x14ac:dyDescent="0.55000000000000004">
      <c r="B36" s="50" t="s">
        <v>47</v>
      </c>
      <c r="C36" s="50"/>
      <c r="D36" s="50"/>
      <c r="E36" s="50"/>
      <c r="F36" s="51"/>
      <c r="G36" s="51"/>
      <c r="H36" s="51"/>
      <c r="I36" s="51"/>
      <c r="J36" s="51"/>
      <c r="K36" s="51"/>
      <c r="L36" s="92" t="s">
        <v>55</v>
      </c>
      <c r="M36" s="93"/>
      <c r="N36" s="94"/>
      <c r="O36" s="51"/>
      <c r="P36" s="51"/>
      <c r="Q36" s="50" t="s">
        <v>56</v>
      </c>
      <c r="R36" s="50"/>
      <c r="S36" s="50"/>
      <c r="T36" s="51"/>
      <c r="U36" s="51"/>
      <c r="X36" s="1" t="s">
        <v>57</v>
      </c>
    </row>
    <row r="37" spans="2:32" ht="16.5" customHeight="1" x14ac:dyDescent="0.55000000000000004">
      <c r="B37" s="108" t="s">
        <v>58</v>
      </c>
      <c r="C37" s="109"/>
      <c r="D37" s="110"/>
      <c r="E37" s="20">
        <v>1</v>
      </c>
      <c r="F37" s="42"/>
      <c r="G37" s="42"/>
      <c r="H37" s="42"/>
      <c r="I37" s="42"/>
      <c r="J37" s="20" t="s">
        <v>59</v>
      </c>
      <c r="K37" s="42"/>
      <c r="L37" s="108" t="s">
        <v>58</v>
      </c>
      <c r="M37" s="109"/>
      <c r="N37" s="110"/>
      <c r="O37" s="20">
        <v>26</v>
      </c>
      <c r="P37" s="21"/>
      <c r="Q37" s="21"/>
      <c r="R37" s="21"/>
      <c r="S37" s="21"/>
      <c r="T37" s="22" t="s">
        <v>59</v>
      </c>
      <c r="U37" s="23"/>
      <c r="X37" s="111" t="s">
        <v>58</v>
      </c>
      <c r="Y37" s="112"/>
      <c r="Z37" s="112"/>
      <c r="AA37" s="24">
        <v>128</v>
      </c>
      <c r="AB37" s="24">
        <v>0</v>
      </c>
      <c r="AC37" s="24">
        <v>0</v>
      </c>
      <c r="AD37" s="24">
        <v>1</v>
      </c>
      <c r="AE37" s="25" t="s">
        <v>59</v>
      </c>
      <c r="AF37" s="24">
        <v>32</v>
      </c>
    </row>
    <row r="38" spans="2:32" ht="16.5" customHeight="1" x14ac:dyDescent="0.55000000000000004">
      <c r="B38" s="108" t="s">
        <v>58</v>
      </c>
      <c r="C38" s="109"/>
      <c r="D38" s="110"/>
      <c r="E38" s="20">
        <v>2</v>
      </c>
      <c r="F38" s="21"/>
      <c r="G38" s="21"/>
      <c r="H38" s="21"/>
      <c r="I38" s="21"/>
      <c r="J38" s="20" t="s">
        <v>59</v>
      </c>
      <c r="K38" s="21"/>
      <c r="L38" s="108" t="s">
        <v>58</v>
      </c>
      <c r="M38" s="109"/>
      <c r="N38" s="110"/>
      <c r="O38" s="20">
        <v>27</v>
      </c>
      <c r="P38" s="21"/>
      <c r="Q38" s="21"/>
      <c r="R38" s="21"/>
      <c r="S38" s="21"/>
      <c r="T38" s="22" t="s">
        <v>59</v>
      </c>
      <c r="U38" s="23"/>
    </row>
    <row r="39" spans="2:32" ht="16.5" customHeight="1" x14ac:dyDescent="0.55000000000000004">
      <c r="B39" s="108" t="s">
        <v>58</v>
      </c>
      <c r="C39" s="109"/>
      <c r="D39" s="110"/>
      <c r="E39" s="20">
        <v>3</v>
      </c>
      <c r="F39" s="21"/>
      <c r="G39" s="21"/>
      <c r="H39" s="21"/>
      <c r="I39" s="21"/>
      <c r="J39" s="20" t="s">
        <v>59</v>
      </c>
      <c r="K39" s="21"/>
      <c r="L39" s="108" t="s">
        <v>58</v>
      </c>
      <c r="M39" s="109"/>
      <c r="N39" s="110"/>
      <c r="O39" s="20">
        <v>28</v>
      </c>
      <c r="P39" s="21"/>
      <c r="Q39" s="21"/>
      <c r="R39" s="21"/>
      <c r="S39" s="21"/>
      <c r="T39" s="22" t="s">
        <v>59</v>
      </c>
      <c r="U39" s="23"/>
    </row>
    <row r="40" spans="2:32" ht="16.5" customHeight="1" x14ac:dyDescent="0.55000000000000004">
      <c r="B40" s="108" t="s">
        <v>58</v>
      </c>
      <c r="C40" s="109"/>
      <c r="D40" s="110"/>
      <c r="E40" s="20">
        <v>4</v>
      </c>
      <c r="F40" s="21"/>
      <c r="G40" s="21"/>
      <c r="H40" s="21"/>
      <c r="I40" s="21"/>
      <c r="J40" s="20" t="s">
        <v>59</v>
      </c>
      <c r="K40" s="21"/>
      <c r="L40" s="108" t="s">
        <v>58</v>
      </c>
      <c r="M40" s="109"/>
      <c r="N40" s="110"/>
      <c r="O40" s="20">
        <v>29</v>
      </c>
      <c r="P40" s="21"/>
      <c r="Q40" s="21"/>
      <c r="R40" s="21"/>
      <c r="S40" s="21"/>
      <c r="T40" s="22" t="s">
        <v>59</v>
      </c>
      <c r="U40" s="23"/>
    </row>
    <row r="41" spans="2:32" ht="16.5" customHeight="1" x14ac:dyDescent="0.55000000000000004">
      <c r="B41" s="108" t="s">
        <v>58</v>
      </c>
      <c r="C41" s="109"/>
      <c r="D41" s="110"/>
      <c r="E41" s="20">
        <v>5</v>
      </c>
      <c r="F41" s="21"/>
      <c r="G41" s="21"/>
      <c r="H41" s="21"/>
      <c r="I41" s="21"/>
      <c r="J41" s="20" t="s">
        <v>59</v>
      </c>
      <c r="K41" s="21"/>
      <c r="L41" s="108" t="s">
        <v>58</v>
      </c>
      <c r="M41" s="109"/>
      <c r="N41" s="110"/>
      <c r="O41" s="20">
        <v>30</v>
      </c>
      <c r="P41" s="21"/>
      <c r="Q41" s="21"/>
      <c r="R41" s="21"/>
      <c r="S41" s="21"/>
      <c r="T41" s="22" t="s">
        <v>59</v>
      </c>
      <c r="U41" s="23"/>
    </row>
    <row r="42" spans="2:32" ht="16.5" customHeight="1" x14ac:dyDescent="0.55000000000000004">
      <c r="B42" s="108" t="s">
        <v>58</v>
      </c>
      <c r="C42" s="109"/>
      <c r="D42" s="110"/>
      <c r="E42" s="20">
        <v>6</v>
      </c>
      <c r="F42" s="21"/>
      <c r="G42" s="21"/>
      <c r="H42" s="21"/>
      <c r="I42" s="21"/>
      <c r="J42" s="20" t="s">
        <v>59</v>
      </c>
      <c r="K42" s="21"/>
      <c r="L42" s="108" t="s">
        <v>58</v>
      </c>
      <c r="M42" s="109"/>
      <c r="N42" s="110"/>
      <c r="O42" s="20">
        <v>31</v>
      </c>
      <c r="P42" s="21"/>
      <c r="Q42" s="21"/>
      <c r="R42" s="21"/>
      <c r="S42" s="21"/>
      <c r="T42" s="22" t="s">
        <v>59</v>
      </c>
      <c r="U42" s="23"/>
    </row>
    <row r="43" spans="2:32" ht="16.5" customHeight="1" x14ac:dyDescent="0.55000000000000004">
      <c r="B43" s="108" t="s">
        <v>58</v>
      </c>
      <c r="C43" s="109"/>
      <c r="D43" s="110"/>
      <c r="E43" s="20">
        <v>7</v>
      </c>
      <c r="F43" s="21"/>
      <c r="G43" s="21"/>
      <c r="H43" s="21"/>
      <c r="I43" s="21"/>
      <c r="J43" s="20" t="s">
        <v>59</v>
      </c>
      <c r="K43" s="21"/>
      <c r="L43" s="108" t="s">
        <v>58</v>
      </c>
      <c r="M43" s="109"/>
      <c r="N43" s="110"/>
      <c r="O43" s="20">
        <v>32</v>
      </c>
      <c r="P43" s="21"/>
      <c r="Q43" s="21"/>
      <c r="R43" s="21"/>
      <c r="S43" s="21"/>
      <c r="T43" s="22" t="s">
        <v>59</v>
      </c>
      <c r="U43" s="23"/>
    </row>
    <row r="44" spans="2:32" ht="16.5" customHeight="1" x14ac:dyDescent="0.55000000000000004">
      <c r="B44" s="108" t="s">
        <v>58</v>
      </c>
      <c r="C44" s="109"/>
      <c r="D44" s="110"/>
      <c r="E44" s="20">
        <v>8</v>
      </c>
      <c r="F44" s="21"/>
      <c r="G44" s="21"/>
      <c r="H44" s="21"/>
      <c r="I44" s="21"/>
      <c r="J44" s="20" t="s">
        <v>59</v>
      </c>
      <c r="K44" s="21"/>
      <c r="L44" s="108" t="s">
        <v>58</v>
      </c>
      <c r="M44" s="109"/>
      <c r="N44" s="110"/>
      <c r="O44" s="20">
        <v>33</v>
      </c>
      <c r="P44" s="21"/>
      <c r="Q44" s="21"/>
      <c r="R44" s="21"/>
      <c r="S44" s="21"/>
      <c r="T44" s="22" t="s">
        <v>59</v>
      </c>
      <c r="U44" s="23"/>
    </row>
    <row r="45" spans="2:32" ht="16.5" customHeight="1" x14ac:dyDescent="0.55000000000000004">
      <c r="B45" s="108" t="s">
        <v>58</v>
      </c>
      <c r="C45" s="109"/>
      <c r="D45" s="110"/>
      <c r="E45" s="20">
        <v>9</v>
      </c>
      <c r="F45" s="21"/>
      <c r="G45" s="21"/>
      <c r="H45" s="21"/>
      <c r="I45" s="21"/>
      <c r="J45" s="20" t="s">
        <v>59</v>
      </c>
      <c r="K45" s="21"/>
      <c r="L45" s="108" t="s">
        <v>58</v>
      </c>
      <c r="M45" s="109"/>
      <c r="N45" s="110"/>
      <c r="O45" s="20">
        <v>34</v>
      </c>
      <c r="P45" s="21"/>
      <c r="Q45" s="21"/>
      <c r="R45" s="21"/>
      <c r="S45" s="21"/>
      <c r="T45" s="22" t="s">
        <v>59</v>
      </c>
      <c r="U45" s="23"/>
    </row>
    <row r="46" spans="2:32" ht="16.5" customHeight="1" x14ac:dyDescent="0.55000000000000004">
      <c r="B46" s="108" t="s">
        <v>58</v>
      </c>
      <c r="C46" s="109"/>
      <c r="D46" s="110"/>
      <c r="E46" s="20">
        <v>10</v>
      </c>
      <c r="F46" s="21"/>
      <c r="G46" s="21"/>
      <c r="H46" s="21"/>
      <c r="I46" s="21"/>
      <c r="J46" s="20" t="s">
        <v>59</v>
      </c>
      <c r="K46" s="21"/>
      <c r="L46" s="108" t="s">
        <v>58</v>
      </c>
      <c r="M46" s="109"/>
      <c r="N46" s="110"/>
      <c r="O46" s="20">
        <v>35</v>
      </c>
      <c r="P46" s="21"/>
      <c r="Q46" s="21"/>
      <c r="R46" s="21"/>
      <c r="S46" s="21"/>
      <c r="T46" s="22" t="s">
        <v>59</v>
      </c>
      <c r="U46" s="23"/>
    </row>
    <row r="47" spans="2:32" ht="16.5" customHeight="1" x14ac:dyDescent="0.55000000000000004">
      <c r="B47" s="108" t="s">
        <v>58</v>
      </c>
      <c r="C47" s="109"/>
      <c r="D47" s="110"/>
      <c r="E47" s="20">
        <v>11</v>
      </c>
      <c r="F47" s="21"/>
      <c r="G47" s="21"/>
      <c r="H47" s="21"/>
      <c r="I47" s="21"/>
      <c r="J47" s="20" t="s">
        <v>59</v>
      </c>
      <c r="K47" s="21"/>
      <c r="L47" s="108" t="s">
        <v>58</v>
      </c>
      <c r="M47" s="109"/>
      <c r="N47" s="110"/>
      <c r="O47" s="20">
        <v>36</v>
      </c>
      <c r="P47" s="21"/>
      <c r="Q47" s="21"/>
      <c r="R47" s="21"/>
      <c r="S47" s="21"/>
      <c r="T47" s="22" t="s">
        <v>59</v>
      </c>
      <c r="U47" s="23"/>
      <c r="X47" s="113"/>
      <c r="Y47" s="113"/>
      <c r="Z47" s="113"/>
      <c r="AE47" s="2"/>
    </row>
    <row r="48" spans="2:32" ht="16.5" customHeight="1" x14ac:dyDescent="0.55000000000000004">
      <c r="B48" s="108" t="s">
        <v>58</v>
      </c>
      <c r="C48" s="109"/>
      <c r="D48" s="110"/>
      <c r="E48" s="20">
        <v>12</v>
      </c>
      <c r="F48" s="21"/>
      <c r="G48" s="21"/>
      <c r="H48" s="21"/>
      <c r="I48" s="21"/>
      <c r="J48" s="20" t="s">
        <v>59</v>
      </c>
      <c r="K48" s="21"/>
      <c r="L48" s="108" t="s">
        <v>58</v>
      </c>
      <c r="M48" s="109"/>
      <c r="N48" s="110"/>
      <c r="O48" s="20">
        <v>37</v>
      </c>
      <c r="P48" s="21"/>
      <c r="Q48" s="21"/>
      <c r="R48" s="21"/>
      <c r="S48" s="21"/>
      <c r="T48" s="22" t="s">
        <v>59</v>
      </c>
      <c r="U48" s="23"/>
    </row>
    <row r="49" spans="2:31" ht="16.5" customHeight="1" x14ac:dyDescent="0.55000000000000004">
      <c r="B49" s="108" t="s">
        <v>58</v>
      </c>
      <c r="C49" s="109"/>
      <c r="D49" s="110"/>
      <c r="E49" s="20">
        <v>13</v>
      </c>
      <c r="F49" s="21"/>
      <c r="G49" s="21"/>
      <c r="H49" s="21"/>
      <c r="I49" s="21"/>
      <c r="J49" s="20" t="s">
        <v>59</v>
      </c>
      <c r="K49" s="21"/>
      <c r="L49" s="108" t="s">
        <v>58</v>
      </c>
      <c r="M49" s="109"/>
      <c r="N49" s="110"/>
      <c r="O49" s="20">
        <v>38</v>
      </c>
      <c r="P49" s="21"/>
      <c r="Q49" s="21"/>
      <c r="R49" s="21"/>
      <c r="S49" s="21"/>
      <c r="T49" s="22" t="s">
        <v>59</v>
      </c>
      <c r="U49" s="23"/>
    </row>
    <row r="50" spans="2:31" ht="16.5" customHeight="1" x14ac:dyDescent="0.55000000000000004">
      <c r="B50" s="108" t="s">
        <v>58</v>
      </c>
      <c r="C50" s="109"/>
      <c r="D50" s="110"/>
      <c r="E50" s="20">
        <v>14</v>
      </c>
      <c r="F50" s="21"/>
      <c r="G50" s="21"/>
      <c r="H50" s="21"/>
      <c r="I50" s="21"/>
      <c r="J50" s="20" t="s">
        <v>59</v>
      </c>
      <c r="K50" s="21"/>
      <c r="L50" s="108" t="s">
        <v>58</v>
      </c>
      <c r="M50" s="109"/>
      <c r="N50" s="110"/>
      <c r="O50" s="20">
        <v>39</v>
      </c>
      <c r="P50" s="21"/>
      <c r="Q50" s="21"/>
      <c r="R50" s="21"/>
      <c r="S50" s="21"/>
      <c r="T50" s="22" t="s">
        <v>59</v>
      </c>
      <c r="U50" s="23"/>
    </row>
    <row r="51" spans="2:31" ht="16.5" customHeight="1" x14ac:dyDescent="0.55000000000000004">
      <c r="B51" s="108" t="s">
        <v>58</v>
      </c>
      <c r="C51" s="109"/>
      <c r="D51" s="110"/>
      <c r="E51" s="20">
        <v>15</v>
      </c>
      <c r="F51" s="21"/>
      <c r="G51" s="21"/>
      <c r="H51" s="21"/>
      <c r="I51" s="21"/>
      <c r="J51" s="20" t="s">
        <v>59</v>
      </c>
      <c r="K51" s="21"/>
      <c r="L51" s="108" t="s">
        <v>58</v>
      </c>
      <c r="M51" s="109"/>
      <c r="N51" s="110"/>
      <c r="O51" s="20">
        <v>40</v>
      </c>
      <c r="P51" s="21"/>
      <c r="Q51" s="21"/>
      <c r="R51" s="21"/>
      <c r="S51" s="21"/>
      <c r="T51" s="22" t="s">
        <v>59</v>
      </c>
      <c r="U51" s="23"/>
    </row>
    <row r="52" spans="2:31" ht="16.5" customHeight="1" x14ac:dyDescent="0.55000000000000004">
      <c r="B52" s="108" t="s">
        <v>58</v>
      </c>
      <c r="C52" s="109"/>
      <c r="D52" s="110"/>
      <c r="E52" s="20">
        <v>16</v>
      </c>
      <c r="F52" s="21"/>
      <c r="G52" s="21"/>
      <c r="H52" s="21"/>
      <c r="I52" s="21"/>
      <c r="J52" s="20" t="s">
        <v>59</v>
      </c>
      <c r="K52" s="21"/>
      <c r="L52" s="108" t="s">
        <v>58</v>
      </c>
      <c r="M52" s="109"/>
      <c r="N52" s="110"/>
      <c r="O52" s="20">
        <v>41</v>
      </c>
      <c r="P52" s="21"/>
      <c r="Q52" s="21"/>
      <c r="R52" s="21"/>
      <c r="S52" s="21"/>
      <c r="T52" s="22" t="s">
        <v>59</v>
      </c>
      <c r="U52" s="23"/>
    </row>
    <row r="53" spans="2:31" ht="16.5" customHeight="1" x14ac:dyDescent="0.55000000000000004">
      <c r="B53" s="108" t="s">
        <v>58</v>
      </c>
      <c r="C53" s="109"/>
      <c r="D53" s="110"/>
      <c r="E53" s="20">
        <v>17</v>
      </c>
      <c r="F53" s="21"/>
      <c r="G53" s="21"/>
      <c r="H53" s="21"/>
      <c r="I53" s="21"/>
      <c r="J53" s="20" t="s">
        <v>59</v>
      </c>
      <c r="K53" s="21"/>
      <c r="L53" s="108" t="s">
        <v>58</v>
      </c>
      <c r="M53" s="109"/>
      <c r="N53" s="110"/>
      <c r="O53" s="20">
        <v>42</v>
      </c>
      <c r="P53" s="21"/>
      <c r="Q53" s="21"/>
      <c r="R53" s="21"/>
      <c r="S53" s="21"/>
      <c r="T53" s="22" t="s">
        <v>59</v>
      </c>
      <c r="U53" s="23"/>
    </row>
    <row r="54" spans="2:31" ht="16.5" customHeight="1" x14ac:dyDescent="0.55000000000000004">
      <c r="B54" s="108" t="s">
        <v>58</v>
      </c>
      <c r="C54" s="109"/>
      <c r="D54" s="110"/>
      <c r="E54" s="20">
        <v>18</v>
      </c>
      <c r="F54" s="21"/>
      <c r="G54" s="21"/>
      <c r="H54" s="21"/>
      <c r="I54" s="21"/>
      <c r="J54" s="20" t="s">
        <v>59</v>
      </c>
      <c r="K54" s="21"/>
      <c r="L54" s="108" t="s">
        <v>58</v>
      </c>
      <c r="M54" s="109"/>
      <c r="N54" s="110"/>
      <c r="O54" s="20">
        <v>43</v>
      </c>
      <c r="P54" s="21"/>
      <c r="Q54" s="21"/>
      <c r="R54" s="21"/>
      <c r="S54" s="21"/>
      <c r="T54" s="22" t="s">
        <v>59</v>
      </c>
      <c r="U54" s="23"/>
    </row>
    <row r="55" spans="2:31" ht="16.5" customHeight="1" x14ac:dyDescent="0.55000000000000004">
      <c r="B55" s="108" t="s">
        <v>58</v>
      </c>
      <c r="C55" s="109"/>
      <c r="D55" s="110"/>
      <c r="E55" s="20">
        <v>19</v>
      </c>
      <c r="F55" s="21"/>
      <c r="G55" s="21"/>
      <c r="H55" s="21"/>
      <c r="I55" s="21"/>
      <c r="J55" s="20" t="s">
        <v>59</v>
      </c>
      <c r="K55" s="21"/>
      <c r="L55" s="108" t="s">
        <v>58</v>
      </c>
      <c r="M55" s="109"/>
      <c r="N55" s="110"/>
      <c r="O55" s="20">
        <v>44</v>
      </c>
      <c r="P55" s="21"/>
      <c r="Q55" s="21"/>
      <c r="R55" s="21"/>
      <c r="S55" s="21"/>
      <c r="T55" s="22" t="s">
        <v>59</v>
      </c>
      <c r="U55" s="23"/>
    </row>
    <row r="56" spans="2:31" ht="16.5" customHeight="1" x14ac:dyDescent="0.55000000000000004">
      <c r="B56" s="108" t="s">
        <v>58</v>
      </c>
      <c r="C56" s="109"/>
      <c r="D56" s="110"/>
      <c r="E56" s="20">
        <v>20</v>
      </c>
      <c r="F56" s="21"/>
      <c r="G56" s="21"/>
      <c r="H56" s="21"/>
      <c r="I56" s="21"/>
      <c r="J56" s="20" t="s">
        <v>59</v>
      </c>
      <c r="K56" s="21"/>
      <c r="L56" s="108" t="s">
        <v>58</v>
      </c>
      <c r="M56" s="109"/>
      <c r="N56" s="110"/>
      <c r="O56" s="20">
        <v>45</v>
      </c>
      <c r="P56" s="21"/>
      <c r="Q56" s="21"/>
      <c r="R56" s="21"/>
      <c r="S56" s="21"/>
      <c r="T56" s="22" t="s">
        <v>59</v>
      </c>
      <c r="U56" s="23"/>
    </row>
    <row r="57" spans="2:31" ht="16.5" customHeight="1" x14ac:dyDescent="0.55000000000000004">
      <c r="B57" s="108" t="s">
        <v>58</v>
      </c>
      <c r="C57" s="109"/>
      <c r="D57" s="110"/>
      <c r="E57" s="20">
        <v>21</v>
      </c>
      <c r="F57" s="21"/>
      <c r="G57" s="21"/>
      <c r="H57" s="21"/>
      <c r="I57" s="21"/>
      <c r="J57" s="20" t="s">
        <v>59</v>
      </c>
      <c r="K57" s="21"/>
      <c r="L57" s="108" t="s">
        <v>58</v>
      </c>
      <c r="M57" s="109"/>
      <c r="N57" s="110"/>
      <c r="O57" s="20">
        <v>46</v>
      </c>
      <c r="P57" s="21"/>
      <c r="Q57" s="21"/>
      <c r="R57" s="21"/>
      <c r="S57" s="21"/>
      <c r="T57" s="22" t="s">
        <v>59</v>
      </c>
      <c r="U57" s="23"/>
      <c r="X57" s="113"/>
      <c r="Y57" s="113"/>
      <c r="Z57" s="113"/>
      <c r="AE57" s="2"/>
    </row>
    <row r="58" spans="2:31" ht="16.5" customHeight="1" x14ac:dyDescent="0.55000000000000004">
      <c r="B58" s="108" t="s">
        <v>58</v>
      </c>
      <c r="C58" s="109"/>
      <c r="D58" s="110"/>
      <c r="E58" s="20">
        <v>22</v>
      </c>
      <c r="F58" s="21"/>
      <c r="G58" s="21"/>
      <c r="H58" s="21"/>
      <c r="I58" s="21"/>
      <c r="J58" s="20" t="s">
        <v>59</v>
      </c>
      <c r="K58" s="21"/>
      <c r="L58" s="108" t="s">
        <v>58</v>
      </c>
      <c r="M58" s="109"/>
      <c r="N58" s="110"/>
      <c r="O58" s="20">
        <v>47</v>
      </c>
      <c r="P58" s="21"/>
      <c r="Q58" s="21"/>
      <c r="R58" s="21"/>
      <c r="S58" s="21"/>
      <c r="T58" s="22" t="s">
        <v>59</v>
      </c>
      <c r="U58" s="23"/>
    </row>
    <row r="59" spans="2:31" ht="16.5" customHeight="1" x14ac:dyDescent="0.55000000000000004">
      <c r="B59" s="108" t="s">
        <v>58</v>
      </c>
      <c r="C59" s="109"/>
      <c r="D59" s="110"/>
      <c r="E59" s="20">
        <v>23</v>
      </c>
      <c r="F59" s="21"/>
      <c r="G59" s="21"/>
      <c r="H59" s="21"/>
      <c r="I59" s="21"/>
      <c r="J59" s="20" t="s">
        <v>59</v>
      </c>
      <c r="K59" s="21"/>
      <c r="L59" s="108" t="s">
        <v>58</v>
      </c>
      <c r="M59" s="109"/>
      <c r="N59" s="110"/>
      <c r="O59" s="20">
        <v>48</v>
      </c>
      <c r="P59" s="21"/>
      <c r="Q59" s="21"/>
      <c r="R59" s="21"/>
      <c r="S59" s="21"/>
      <c r="T59" s="22" t="s">
        <v>59</v>
      </c>
      <c r="U59" s="23"/>
    </row>
    <row r="60" spans="2:31" ht="16.5" customHeight="1" x14ac:dyDescent="0.55000000000000004">
      <c r="B60" s="108" t="s">
        <v>58</v>
      </c>
      <c r="C60" s="109"/>
      <c r="D60" s="110"/>
      <c r="E60" s="20">
        <v>24</v>
      </c>
      <c r="F60" s="21"/>
      <c r="G60" s="21"/>
      <c r="H60" s="21"/>
      <c r="I60" s="21"/>
      <c r="J60" s="20" t="s">
        <v>59</v>
      </c>
      <c r="K60" s="21"/>
      <c r="L60" s="108" t="s">
        <v>58</v>
      </c>
      <c r="M60" s="109"/>
      <c r="N60" s="110"/>
      <c r="O60" s="20">
        <v>49</v>
      </c>
      <c r="P60" s="21"/>
      <c r="Q60" s="21"/>
      <c r="R60" s="21"/>
      <c r="S60" s="21"/>
      <c r="T60" s="22" t="s">
        <v>59</v>
      </c>
      <c r="U60" s="23"/>
    </row>
    <row r="61" spans="2:31" ht="16.5" customHeight="1" x14ac:dyDescent="0.55000000000000004">
      <c r="B61" s="108" t="s">
        <v>58</v>
      </c>
      <c r="C61" s="109"/>
      <c r="D61" s="110"/>
      <c r="E61" s="20">
        <v>25</v>
      </c>
      <c r="F61" s="21"/>
      <c r="G61" s="21"/>
      <c r="H61" s="21"/>
      <c r="I61" s="21"/>
      <c r="J61" s="20" t="s">
        <v>59</v>
      </c>
      <c r="K61" s="21"/>
      <c r="L61" s="108" t="s">
        <v>58</v>
      </c>
      <c r="M61" s="109"/>
      <c r="N61" s="110"/>
      <c r="O61" s="20">
        <v>50</v>
      </c>
      <c r="P61" s="21"/>
      <c r="Q61" s="21"/>
      <c r="R61" s="21"/>
      <c r="S61" s="21"/>
      <c r="T61" s="22" t="s">
        <v>59</v>
      </c>
      <c r="U61" s="23"/>
    </row>
    <row r="62" spans="2:31" ht="16.5" customHeight="1" x14ac:dyDescent="0.55000000000000004">
      <c r="B62" s="71" t="s">
        <v>60</v>
      </c>
      <c r="C62" s="50"/>
      <c r="D62" s="50"/>
      <c r="E62" s="50"/>
      <c r="F62" s="72"/>
      <c r="G62" s="114"/>
      <c r="H62" s="114"/>
      <c r="I62" s="114"/>
      <c r="J62" s="114"/>
      <c r="K62" s="115"/>
      <c r="L62" s="50" t="s">
        <v>61</v>
      </c>
      <c r="M62" s="50"/>
      <c r="N62" s="50"/>
      <c r="O62" s="50"/>
      <c r="P62" s="103"/>
      <c r="Q62" s="116"/>
      <c r="R62" s="116"/>
      <c r="S62" s="116"/>
      <c r="T62" s="116"/>
      <c r="U62" s="117"/>
    </row>
    <row r="63" spans="2:31" x14ac:dyDescent="0.55000000000000004">
      <c r="B63" s="2"/>
      <c r="C63" s="2"/>
      <c r="D63" s="2"/>
      <c r="E63" s="2"/>
      <c r="G63" s="2"/>
      <c r="H63" s="2"/>
      <c r="I63" s="2"/>
      <c r="K63" s="2"/>
      <c r="L63" s="2"/>
      <c r="M63" s="2"/>
      <c r="O63" s="2"/>
      <c r="P63" s="2"/>
      <c r="Q63" s="2"/>
      <c r="S63" s="2"/>
      <c r="T63" s="2"/>
      <c r="U63" s="2"/>
    </row>
    <row r="64" spans="2:31" x14ac:dyDescent="0.55000000000000004">
      <c r="B64" s="19" t="s">
        <v>62</v>
      </c>
      <c r="C64" s="2"/>
      <c r="D64" s="2"/>
      <c r="E64" s="2"/>
      <c r="G64" s="2"/>
      <c r="H64" s="2"/>
      <c r="I64" s="2"/>
      <c r="K64" s="2"/>
      <c r="L64" s="2"/>
      <c r="M64" s="2"/>
      <c r="O64" s="2"/>
      <c r="P64" s="2"/>
      <c r="Q64" s="2"/>
      <c r="S64" s="2"/>
      <c r="T64" s="2"/>
      <c r="U64" s="2"/>
    </row>
    <row r="65" spans="2:21" ht="19.5" customHeight="1" x14ac:dyDescent="0.55000000000000004">
      <c r="B65" s="50" t="s">
        <v>47</v>
      </c>
      <c r="C65" s="50"/>
      <c r="D65" s="50"/>
      <c r="E65" s="50"/>
      <c r="F65" s="51" t="s">
        <v>63</v>
      </c>
      <c r="G65" s="51"/>
      <c r="H65" s="51"/>
      <c r="I65" s="51"/>
      <c r="J65" s="51"/>
      <c r="K65" s="51"/>
      <c r="L65" s="118"/>
      <c r="M65" s="119"/>
      <c r="N65" s="119"/>
      <c r="O65" s="119"/>
      <c r="P65" s="119"/>
      <c r="Q65" s="119"/>
      <c r="R65" s="119"/>
      <c r="S65" s="119"/>
      <c r="T65" s="119"/>
      <c r="U65" s="120"/>
    </row>
    <row r="66" spans="2:21" ht="19.5" customHeight="1" x14ac:dyDescent="0.55000000000000004">
      <c r="B66" s="121" t="s">
        <v>64</v>
      </c>
      <c r="C66" s="121"/>
      <c r="D66" s="121"/>
      <c r="E66" s="121"/>
      <c r="F66" s="26"/>
      <c r="G66" s="26"/>
      <c r="H66" s="26"/>
      <c r="I66" s="26"/>
      <c r="J66" s="27" t="s">
        <v>59</v>
      </c>
      <c r="K66" s="26"/>
      <c r="L66" s="121" t="s">
        <v>65</v>
      </c>
      <c r="M66" s="121"/>
      <c r="N66" s="121"/>
      <c r="O66" s="121"/>
      <c r="P66" s="26"/>
      <c r="Q66" s="26"/>
      <c r="R66" s="26"/>
      <c r="S66" s="26"/>
      <c r="T66" s="27" t="s">
        <v>59</v>
      </c>
      <c r="U66" s="27">
        <v>32</v>
      </c>
    </row>
    <row r="67" spans="2:21" ht="16.5" customHeight="1" x14ac:dyDescent="0.55000000000000004">
      <c r="B67" s="99" t="s">
        <v>60</v>
      </c>
      <c r="C67" s="104"/>
      <c r="D67" s="104"/>
      <c r="E67" s="105"/>
      <c r="F67" s="72"/>
      <c r="G67" s="114"/>
      <c r="H67" s="114"/>
      <c r="I67" s="114"/>
      <c r="J67" s="114"/>
      <c r="K67" s="115"/>
      <c r="L67" s="50" t="s">
        <v>61</v>
      </c>
      <c r="M67" s="50"/>
      <c r="N67" s="50"/>
      <c r="O67" s="50"/>
      <c r="P67" s="122"/>
      <c r="Q67" s="123"/>
      <c r="R67" s="123"/>
      <c r="S67" s="123"/>
      <c r="T67" s="123"/>
      <c r="U67" s="124"/>
    </row>
    <row r="68" spans="2:21" ht="42.75" customHeight="1" x14ac:dyDescent="0.55000000000000004">
      <c r="B68" s="131" t="s">
        <v>66</v>
      </c>
      <c r="C68" s="131"/>
      <c r="D68" s="131"/>
      <c r="E68" s="131"/>
      <c r="F68" s="132" t="s">
        <v>67</v>
      </c>
      <c r="G68" s="133"/>
      <c r="H68" s="28"/>
      <c r="I68" s="134"/>
      <c r="J68" s="135"/>
      <c r="K68" s="136"/>
      <c r="L68" s="137" t="s">
        <v>68</v>
      </c>
      <c r="M68" s="137"/>
      <c r="N68" s="137"/>
      <c r="O68" s="137"/>
      <c r="P68" s="29" t="s">
        <v>69</v>
      </c>
      <c r="Q68" s="138"/>
      <c r="R68" s="138"/>
      <c r="S68" s="138"/>
      <c r="T68" s="138"/>
      <c r="U68" s="138"/>
    </row>
    <row r="69" spans="2:21" x14ac:dyDescent="0.55000000000000004">
      <c r="B69" s="2"/>
      <c r="C69" s="2"/>
      <c r="D69" s="2"/>
      <c r="E69" s="2"/>
      <c r="G69" s="2"/>
      <c r="H69" s="2"/>
      <c r="I69" s="2"/>
      <c r="K69" s="2"/>
      <c r="L69" s="2"/>
      <c r="M69" s="2"/>
      <c r="O69" s="2"/>
      <c r="P69" s="2"/>
      <c r="Q69" s="2"/>
      <c r="S69" s="2"/>
      <c r="T69" s="2"/>
      <c r="U69" s="2"/>
    </row>
    <row r="70" spans="2:21" x14ac:dyDescent="0.55000000000000004">
      <c r="B70" s="30"/>
    </row>
    <row r="71" spans="2:21" x14ac:dyDescent="0.55000000000000004">
      <c r="B71" s="6" t="s">
        <v>70</v>
      </c>
    </row>
    <row r="72" spans="2:21" x14ac:dyDescent="0.55000000000000004">
      <c r="B72" s="31"/>
      <c r="C72" s="32"/>
      <c r="D72" s="32"/>
      <c r="E72" s="32"/>
      <c r="F72" s="33"/>
      <c r="G72" s="32"/>
      <c r="H72" s="32"/>
      <c r="I72" s="32"/>
      <c r="J72" s="33"/>
      <c r="K72" s="32"/>
      <c r="L72" s="32"/>
      <c r="M72" s="32"/>
      <c r="N72" s="33"/>
      <c r="O72" s="32"/>
      <c r="P72" s="32"/>
      <c r="Q72" s="32"/>
      <c r="R72" s="33"/>
      <c r="S72" s="32"/>
      <c r="T72" s="32"/>
      <c r="U72" s="34"/>
    </row>
    <row r="73" spans="2:21" x14ac:dyDescent="0.55000000000000004">
      <c r="B73" s="35"/>
      <c r="U73" s="36"/>
    </row>
    <row r="74" spans="2:21" x14ac:dyDescent="0.55000000000000004">
      <c r="B74" s="35"/>
      <c r="U74" s="36"/>
    </row>
    <row r="75" spans="2:21" x14ac:dyDescent="0.55000000000000004">
      <c r="B75" s="35"/>
      <c r="U75" s="36"/>
    </row>
    <row r="76" spans="2:21" x14ac:dyDescent="0.55000000000000004">
      <c r="B76" s="35"/>
      <c r="U76" s="36"/>
    </row>
    <row r="77" spans="2:21" x14ac:dyDescent="0.55000000000000004">
      <c r="B77" s="35"/>
      <c r="U77" s="36"/>
    </row>
    <row r="78" spans="2:21" x14ac:dyDescent="0.55000000000000004">
      <c r="B78" s="37"/>
      <c r="C78" s="38"/>
      <c r="D78" s="38"/>
      <c r="E78" s="38"/>
      <c r="F78" s="39"/>
      <c r="G78" s="38"/>
      <c r="H78" s="38"/>
      <c r="I78" s="38"/>
      <c r="J78" s="39"/>
      <c r="K78" s="38"/>
      <c r="L78" s="38"/>
      <c r="M78" s="38"/>
      <c r="N78" s="39"/>
      <c r="O78" s="38"/>
      <c r="P78" s="38"/>
      <c r="Q78" s="38"/>
      <c r="R78" s="39"/>
      <c r="S78" s="38"/>
      <c r="T78" s="38"/>
      <c r="U78" s="40"/>
    </row>
    <row r="80" spans="2:21" hidden="1" x14ac:dyDescent="0.55000000000000004"/>
    <row r="81" spans="2:25" hidden="1" x14ac:dyDescent="0.55000000000000004"/>
    <row r="82" spans="2:25" hidden="1" x14ac:dyDescent="0.55000000000000004"/>
    <row r="83" spans="2:25" hidden="1" x14ac:dyDescent="0.55000000000000004"/>
    <row r="84" spans="2:25" hidden="1" x14ac:dyDescent="0.55000000000000004"/>
    <row r="85" spans="2:25" hidden="1" x14ac:dyDescent="0.55000000000000004"/>
    <row r="86" spans="2:25" x14ac:dyDescent="0.55000000000000004">
      <c r="B86" s="6" t="s">
        <v>71</v>
      </c>
    </row>
    <row r="87" spans="2:25" ht="32.25" customHeight="1" x14ac:dyDescent="0.55000000000000004">
      <c r="B87" s="125" t="s">
        <v>72</v>
      </c>
      <c r="C87" s="126"/>
      <c r="D87" s="126"/>
      <c r="E87" s="127"/>
      <c r="F87" s="128" t="str">
        <f>IF(OR($F$14="",$F$15="トライアル版_プラン2（60日SMBプラン）"),"",$F$14)</f>
        <v/>
      </c>
      <c r="G87" s="129"/>
      <c r="H87" s="129"/>
      <c r="I87" s="129"/>
      <c r="J87" s="129"/>
      <c r="K87" s="130"/>
      <c r="L87" s="125" t="s">
        <v>73</v>
      </c>
      <c r="M87" s="126"/>
      <c r="N87" s="126"/>
      <c r="O87" s="127"/>
      <c r="P87" s="128" t="str">
        <f>IFERROR(DATE(YEAR($F87),MONTH($F87),DAY($F87)+29),"-")</f>
        <v>-</v>
      </c>
      <c r="Q87" s="129"/>
      <c r="R87" s="129"/>
      <c r="S87" s="129"/>
      <c r="T87" s="129"/>
      <c r="U87" s="130"/>
      <c r="Y87" s="41"/>
    </row>
    <row r="88" spans="2:25" ht="32.25" customHeight="1" x14ac:dyDescent="0.55000000000000004">
      <c r="B88" s="125" t="s">
        <v>74</v>
      </c>
      <c r="C88" s="126"/>
      <c r="D88" s="126"/>
      <c r="E88" s="127"/>
      <c r="F88" s="128" t="str">
        <f>IF(OR($F$14="",$F$15="トライアル版_プラン1（30日エントリプラン）"),"",$F$14)</f>
        <v/>
      </c>
      <c r="G88" s="129"/>
      <c r="H88" s="129"/>
      <c r="I88" s="129"/>
      <c r="J88" s="129"/>
      <c r="K88" s="130"/>
      <c r="L88" s="125" t="s">
        <v>75</v>
      </c>
      <c r="M88" s="126"/>
      <c r="N88" s="126"/>
      <c r="O88" s="127"/>
      <c r="P88" s="128" t="str">
        <f>IFERROR(DATE(YEAR($F88),MONTH($F88),DAY($F88)+59),"-")</f>
        <v>-</v>
      </c>
      <c r="Q88" s="129"/>
      <c r="R88" s="129"/>
      <c r="S88" s="129"/>
      <c r="T88" s="129"/>
      <c r="U88" s="130"/>
      <c r="Y88" s="41"/>
    </row>
    <row r="89" spans="2:25" ht="32.25" customHeight="1" x14ac:dyDescent="0.55000000000000004">
      <c r="B89" s="125" t="s">
        <v>76</v>
      </c>
      <c r="C89" s="126"/>
      <c r="D89" s="126"/>
      <c r="E89" s="127"/>
      <c r="F89" s="128" t="str">
        <f>IF($F$16="","",$F$16)</f>
        <v/>
      </c>
      <c r="G89" s="129"/>
      <c r="H89" s="129"/>
      <c r="I89" s="129"/>
      <c r="J89" s="129"/>
      <c r="K89" s="130"/>
      <c r="L89" s="125" t="s">
        <v>77</v>
      </c>
      <c r="M89" s="126"/>
      <c r="N89" s="126"/>
      <c r="O89" s="127"/>
      <c r="P89" s="128" t="str">
        <f>IF(ISERROR((EDATE($F89,12)-1)),"-",(EDATE($F89,12)-1))</f>
        <v>-</v>
      </c>
      <c r="Q89" s="129"/>
      <c r="R89" s="129"/>
      <c r="S89" s="129"/>
      <c r="T89" s="129"/>
      <c r="U89" s="130"/>
    </row>
    <row r="90" spans="2:25" ht="32.25" customHeight="1" x14ac:dyDescent="0.55000000000000004">
      <c r="B90" s="125" t="s">
        <v>78</v>
      </c>
      <c r="C90" s="126"/>
      <c r="D90" s="126"/>
      <c r="E90" s="127"/>
      <c r="F90" s="128" t="str">
        <f>IF(OR($F$32="",$F$31="トライアル版_プラン2（60日SMBプラン）"),"",$F$32)</f>
        <v/>
      </c>
      <c r="G90" s="129"/>
      <c r="H90" s="129"/>
      <c r="I90" s="129"/>
      <c r="J90" s="129"/>
      <c r="K90" s="130"/>
      <c r="L90" s="125" t="s">
        <v>79</v>
      </c>
      <c r="M90" s="126"/>
      <c r="N90" s="126"/>
      <c r="O90" s="127"/>
      <c r="P90" s="128" t="str">
        <f>IFERROR(DATE(YEAR($F90),MONTH($F90),DAY($F90)+29),"-")</f>
        <v>-</v>
      </c>
      <c r="Q90" s="129"/>
      <c r="R90" s="129"/>
      <c r="S90" s="129"/>
      <c r="T90" s="129"/>
      <c r="U90" s="130"/>
    </row>
    <row r="91" spans="2:25" ht="32.25" customHeight="1" x14ac:dyDescent="0.55000000000000004">
      <c r="B91" s="125" t="s">
        <v>80</v>
      </c>
      <c r="C91" s="126"/>
      <c r="D91" s="126"/>
      <c r="E91" s="127"/>
      <c r="F91" s="128" t="str">
        <f>IF(OR($F$32="",$F$31="トライアル版_プラン1（30日エントリプラン）"),"",$F$32)</f>
        <v/>
      </c>
      <c r="G91" s="129"/>
      <c r="H91" s="129"/>
      <c r="I91" s="129"/>
      <c r="J91" s="129"/>
      <c r="K91" s="130"/>
      <c r="L91" s="125" t="s">
        <v>80</v>
      </c>
      <c r="M91" s="126"/>
      <c r="N91" s="126"/>
      <c r="O91" s="127"/>
      <c r="P91" s="128" t="str">
        <f>IFERROR(DATE(YEAR($F91),MONTH($F91),DAY($F91)+59),"-")</f>
        <v>-</v>
      </c>
      <c r="Q91" s="129"/>
      <c r="R91" s="129"/>
      <c r="S91" s="129"/>
      <c r="T91" s="129"/>
      <c r="U91" s="130"/>
    </row>
    <row r="92" spans="2:25" ht="32.25" customHeight="1" x14ac:dyDescent="0.55000000000000004">
      <c r="B92" s="125" t="s">
        <v>81</v>
      </c>
      <c r="C92" s="126"/>
      <c r="D92" s="126"/>
      <c r="E92" s="127"/>
      <c r="F92" s="128" t="str">
        <f>IF($F$33="","",$F$33)</f>
        <v/>
      </c>
      <c r="G92" s="129"/>
      <c r="H92" s="129"/>
      <c r="I92" s="129"/>
      <c r="J92" s="129"/>
      <c r="K92" s="130"/>
      <c r="L92" s="125" t="s">
        <v>82</v>
      </c>
      <c r="M92" s="126"/>
      <c r="N92" s="126"/>
      <c r="O92" s="127"/>
      <c r="P92" s="128" t="str">
        <f>IF(ISERROR((EDATE($F92,12)-1)),"-",(EDATE($F92,12)-1))</f>
        <v>-</v>
      </c>
      <c r="Q92" s="129"/>
      <c r="R92" s="129"/>
      <c r="S92" s="129"/>
      <c r="T92" s="129"/>
      <c r="U92" s="130"/>
    </row>
  </sheetData>
  <mergeCells count="167">
    <mergeCell ref="B92:E92"/>
    <mergeCell ref="F92:K92"/>
    <mergeCell ref="L92:O92"/>
    <mergeCell ref="P92:U92"/>
    <mergeCell ref="B90:E90"/>
    <mergeCell ref="F90:K90"/>
    <mergeCell ref="L90:O90"/>
    <mergeCell ref="P90:U90"/>
    <mergeCell ref="B91:E91"/>
    <mergeCell ref="F91:K91"/>
    <mergeCell ref="L91:O91"/>
    <mergeCell ref="P91:U91"/>
    <mergeCell ref="B88:E88"/>
    <mergeCell ref="F88:K88"/>
    <mergeCell ref="L88:O88"/>
    <mergeCell ref="P88:U88"/>
    <mergeCell ref="B89:E89"/>
    <mergeCell ref="F89:K89"/>
    <mergeCell ref="L89:O89"/>
    <mergeCell ref="P89:U89"/>
    <mergeCell ref="B68:E68"/>
    <mergeCell ref="F68:G68"/>
    <mergeCell ref="I68:K68"/>
    <mergeCell ref="L68:O68"/>
    <mergeCell ref="Q68:U68"/>
    <mergeCell ref="B87:E87"/>
    <mergeCell ref="F87:K87"/>
    <mergeCell ref="L87:O87"/>
    <mergeCell ref="P87:U87"/>
    <mergeCell ref="B65:E65"/>
    <mergeCell ref="F65:K65"/>
    <mergeCell ref="L65:U65"/>
    <mergeCell ref="B66:E66"/>
    <mergeCell ref="L66:O66"/>
    <mergeCell ref="B67:E67"/>
    <mergeCell ref="F67:K67"/>
    <mergeCell ref="L67:O67"/>
    <mergeCell ref="P67:U67"/>
    <mergeCell ref="B61:D61"/>
    <mergeCell ref="L61:N61"/>
    <mergeCell ref="B62:E62"/>
    <mergeCell ref="F62:K62"/>
    <mergeCell ref="L62:O62"/>
    <mergeCell ref="P62:U62"/>
    <mergeCell ref="X57:Z57"/>
    <mergeCell ref="B58:D58"/>
    <mergeCell ref="L58:N58"/>
    <mergeCell ref="B59:D59"/>
    <mergeCell ref="L59:N59"/>
    <mergeCell ref="B60:D60"/>
    <mergeCell ref="L60:N60"/>
    <mergeCell ref="B55:D55"/>
    <mergeCell ref="L55:N55"/>
    <mergeCell ref="B56:D56"/>
    <mergeCell ref="L56:N56"/>
    <mergeCell ref="B57:D57"/>
    <mergeCell ref="L57:N57"/>
    <mergeCell ref="B52:D52"/>
    <mergeCell ref="L52:N52"/>
    <mergeCell ref="B53:D53"/>
    <mergeCell ref="L53:N53"/>
    <mergeCell ref="B54:D54"/>
    <mergeCell ref="L54:N54"/>
    <mergeCell ref="B49:D49"/>
    <mergeCell ref="L49:N49"/>
    <mergeCell ref="B50:D50"/>
    <mergeCell ref="L50:N50"/>
    <mergeCell ref="B51:D51"/>
    <mergeCell ref="L51:N51"/>
    <mergeCell ref="B46:D46"/>
    <mergeCell ref="L46:N46"/>
    <mergeCell ref="B47:D47"/>
    <mergeCell ref="L47:N47"/>
    <mergeCell ref="X47:Z47"/>
    <mergeCell ref="B48:D48"/>
    <mergeCell ref="L48:N48"/>
    <mergeCell ref="B43:D43"/>
    <mergeCell ref="L43:N43"/>
    <mergeCell ref="B44:D44"/>
    <mergeCell ref="L44:N44"/>
    <mergeCell ref="B45:D45"/>
    <mergeCell ref="L45:N45"/>
    <mergeCell ref="B40:D40"/>
    <mergeCell ref="L40:N40"/>
    <mergeCell ref="B41:D41"/>
    <mergeCell ref="L41:N41"/>
    <mergeCell ref="B42:D42"/>
    <mergeCell ref="L42:N42"/>
    <mergeCell ref="B37:D37"/>
    <mergeCell ref="L37:N37"/>
    <mergeCell ref="X37:Z37"/>
    <mergeCell ref="B38:D38"/>
    <mergeCell ref="L38:N38"/>
    <mergeCell ref="B39:D39"/>
    <mergeCell ref="L39:N39"/>
    <mergeCell ref="B36:E36"/>
    <mergeCell ref="F36:K36"/>
    <mergeCell ref="L36:N36"/>
    <mergeCell ref="O36:P36"/>
    <mergeCell ref="Q36:S36"/>
    <mergeCell ref="T36:U36"/>
    <mergeCell ref="B32:E32"/>
    <mergeCell ref="F32:K32"/>
    <mergeCell ref="L32:O32"/>
    <mergeCell ref="P32:U32"/>
    <mergeCell ref="B33:E33"/>
    <mergeCell ref="F33:K33"/>
    <mergeCell ref="L33:O33"/>
    <mergeCell ref="P33:U33"/>
    <mergeCell ref="B30:E30"/>
    <mergeCell ref="F30:K30"/>
    <mergeCell ref="L30:O30"/>
    <mergeCell ref="P30:U30"/>
    <mergeCell ref="B31:E31"/>
    <mergeCell ref="F31:K31"/>
    <mergeCell ref="L31:U31"/>
    <mergeCell ref="B19:E19"/>
    <mergeCell ref="F19:K19"/>
    <mergeCell ref="B20:E20"/>
    <mergeCell ref="F20:K20"/>
    <mergeCell ref="L20:O20"/>
    <mergeCell ref="P20:U20"/>
    <mergeCell ref="B17:E17"/>
    <mergeCell ref="F17:K17"/>
    <mergeCell ref="B18:E18"/>
    <mergeCell ref="F18:K18"/>
    <mergeCell ref="L18:O18"/>
    <mergeCell ref="P18:U18"/>
    <mergeCell ref="B15:E15"/>
    <mergeCell ref="F15:K15"/>
    <mergeCell ref="L15:O15"/>
    <mergeCell ref="P15:U15"/>
    <mergeCell ref="B16:E16"/>
    <mergeCell ref="F16:K16"/>
    <mergeCell ref="L16:O16"/>
    <mergeCell ref="P16:U16"/>
    <mergeCell ref="B13:E13"/>
    <mergeCell ref="F13:K13"/>
    <mergeCell ref="B14:E14"/>
    <mergeCell ref="F14:K14"/>
    <mergeCell ref="L14:O14"/>
    <mergeCell ref="P14:U14"/>
    <mergeCell ref="B11:E11"/>
    <mergeCell ref="F11:H11"/>
    <mergeCell ref="I11:K11"/>
    <mergeCell ref="L11:O11"/>
    <mergeCell ref="P11:U11"/>
    <mergeCell ref="B12:E12"/>
    <mergeCell ref="F12:K12"/>
    <mergeCell ref="L12:U12"/>
    <mergeCell ref="Q9:U9"/>
    <mergeCell ref="B10:E10"/>
    <mergeCell ref="F10:H10"/>
    <mergeCell ref="I10:K10"/>
    <mergeCell ref="L10:O10"/>
    <mergeCell ref="P10:R10"/>
    <mergeCell ref="S10:U10"/>
    <mergeCell ref="B3:U4"/>
    <mergeCell ref="B7:E7"/>
    <mergeCell ref="F7:K7"/>
    <mergeCell ref="L7:O7"/>
    <mergeCell ref="P7:U7"/>
    <mergeCell ref="B8:E9"/>
    <mergeCell ref="F8:K9"/>
    <mergeCell ref="L8:O8"/>
    <mergeCell ref="Q8:U8"/>
    <mergeCell ref="L9:O9"/>
  </mergeCells>
  <phoneticPr fontId="4"/>
  <conditionalFormatting sqref="B87:E87 B89:E90 B92:E92 L92:O92 L89:O90 L87:O87">
    <cfRule type="expression" dxfId="756" priority="757" stopIfTrue="1">
      <formula>$F$8="契約者情報変更"</formula>
    </cfRule>
  </conditionalFormatting>
  <conditionalFormatting sqref="Z10:Z12">
    <cfRule type="cellIs" dxfId="755" priority="756" operator="equal">
      <formula>"NG"</formula>
    </cfRule>
  </conditionalFormatting>
  <conditionalFormatting sqref="AB10:AB12">
    <cfRule type="cellIs" dxfId="754" priority="755" operator="equal">
      <formula>"NG"</formula>
    </cfRule>
  </conditionalFormatting>
  <conditionalFormatting sqref="AA13">
    <cfRule type="expression" dxfId="753" priority="754">
      <formula>$AA$13="NG"</formula>
    </cfRule>
  </conditionalFormatting>
  <conditionalFormatting sqref="X57">
    <cfRule type="expression" dxfId="752" priority="753">
      <formula>$F$8="スキャナ発注"</formula>
    </cfRule>
  </conditionalFormatting>
  <conditionalFormatting sqref="X57">
    <cfRule type="expression" dxfId="751" priority="752">
      <formula>$F$8="契約者情報変更"</formula>
    </cfRule>
  </conditionalFormatting>
  <conditionalFormatting sqref="X37">
    <cfRule type="expression" dxfId="750" priority="751">
      <formula>$F$8="スキャナ発注"</formula>
    </cfRule>
  </conditionalFormatting>
  <conditionalFormatting sqref="X37">
    <cfRule type="expression" dxfId="749" priority="750">
      <formula>$F$8="契約者情報変更"</formula>
    </cfRule>
  </conditionalFormatting>
  <conditionalFormatting sqref="X47">
    <cfRule type="expression" dxfId="748" priority="749">
      <formula>$F$8="スキャナ発注"</formula>
    </cfRule>
  </conditionalFormatting>
  <conditionalFormatting sqref="X47">
    <cfRule type="expression" dxfId="747" priority="748">
      <formula>$F$8="契約者情報変更"</formula>
    </cfRule>
  </conditionalFormatting>
  <conditionalFormatting sqref="X57 X37 X47">
    <cfRule type="expression" dxfId="746" priority="758">
      <formula>#REF!="申込なし"</formula>
    </cfRule>
  </conditionalFormatting>
  <conditionalFormatting sqref="X57 X37 X47">
    <cfRule type="expression" dxfId="745" priority="759">
      <formula>#REF!="ID数削除"</formula>
    </cfRule>
  </conditionalFormatting>
  <conditionalFormatting sqref="X57 X37 X47">
    <cfRule type="expression" dxfId="744" priority="760">
      <formula>#REF!="ID全廃止"</formula>
    </cfRule>
  </conditionalFormatting>
  <conditionalFormatting sqref="X57 X37 X47">
    <cfRule type="expression" dxfId="743" priority="761">
      <formula>#REF!="廃止"</formula>
    </cfRule>
  </conditionalFormatting>
  <conditionalFormatting sqref="X57 X37 X47">
    <cfRule type="expression" dxfId="742" priority="762">
      <formula>#REF!="ID数減"</formula>
    </cfRule>
  </conditionalFormatting>
  <conditionalFormatting sqref="B88:E88 L88:O88">
    <cfRule type="expression" dxfId="741" priority="747" stopIfTrue="1">
      <formula>$F$8="契約者情報変更"</formula>
    </cfRule>
  </conditionalFormatting>
  <conditionalFormatting sqref="B91:E91 L91:O91">
    <cfRule type="expression" dxfId="740" priority="746" stopIfTrue="1">
      <formula>$F$8="契約者情報変更"</formula>
    </cfRule>
  </conditionalFormatting>
  <conditionalFormatting sqref="B8 F8">
    <cfRule type="expression" dxfId="739" priority="740">
      <formula>$F$7="廃止"</formula>
    </cfRule>
    <cfRule type="expression" dxfId="738" priority="741">
      <formula>$F$7="新規"</formula>
    </cfRule>
  </conditionalFormatting>
  <conditionalFormatting sqref="L16:S16">
    <cfRule type="expression" dxfId="737" priority="739">
      <formula>$F$7="新規"</formula>
    </cfRule>
  </conditionalFormatting>
  <conditionalFormatting sqref="B13:E13 B16:E16 B14:I14 L16:S16">
    <cfRule type="expression" dxfId="736" priority="734">
      <formula>$F$8="契約者情報変更"</formula>
    </cfRule>
    <cfRule type="expression" dxfId="735" priority="735">
      <formula>$F$8="スキャナ発注"</formula>
    </cfRule>
    <cfRule type="expression" dxfId="734" priority="736">
      <formula>$F$8="オプション廃止"</formula>
    </cfRule>
    <cfRule type="expression" dxfId="733" priority="737">
      <formula>$F$8="オプション変更"</formula>
    </cfRule>
    <cfRule type="expression" dxfId="732" priority="738">
      <formula>$F$8="オプション新規"</formula>
    </cfRule>
  </conditionalFormatting>
  <conditionalFormatting sqref="L8:P8">
    <cfRule type="expression" dxfId="731" priority="732">
      <formula>AND($F$7="新規",$P$7="無")</formula>
    </cfRule>
    <cfRule type="expression" dxfId="730" priority="733">
      <formula>AND($F$7="新規",$P$7="有（今回同時申込）")</formula>
    </cfRule>
  </conditionalFormatting>
  <conditionalFormatting sqref="B13:E13 B14:I14 L16:S16">
    <cfRule type="expression" dxfId="729" priority="731">
      <formula>$F$8="正規版への変更"</formula>
    </cfRule>
  </conditionalFormatting>
  <conditionalFormatting sqref="B13:E13 L16:S16">
    <cfRule type="expression" dxfId="728" priority="730">
      <formula>$F$8="通常版への変更"</formula>
    </cfRule>
  </conditionalFormatting>
  <conditionalFormatting sqref="B14:I14">
    <cfRule type="expression" dxfId="727" priority="726">
      <formula>$F$7="廃止"</formula>
    </cfRule>
    <cfRule type="expression" dxfId="726" priority="729">
      <formula>$F$8="通常版への変更"</formula>
    </cfRule>
  </conditionalFormatting>
  <conditionalFormatting sqref="Q8:U8">
    <cfRule type="expression" dxfId="725" priority="727">
      <formula>AND($F$7="新規",$P$7="無")</formula>
    </cfRule>
    <cfRule type="expression" dxfId="724" priority="728">
      <formula>AND($F$7="新規",$P$7="有（今回同時申込）")</formula>
    </cfRule>
  </conditionalFormatting>
  <conditionalFormatting sqref="L9:P9">
    <cfRule type="expression" dxfId="723" priority="724">
      <formula>AND($F$7="新規",$P$7="無")</formula>
    </cfRule>
    <cfRule type="expression" dxfId="722" priority="725">
      <formula>AND($F$7="新規",$P$7="有（今回同時申込）")</formula>
    </cfRule>
  </conditionalFormatting>
  <conditionalFormatting sqref="Q9:U9">
    <cfRule type="expression" dxfId="721" priority="722">
      <formula>AND($F$7="新規",$P$7="無")</formula>
    </cfRule>
    <cfRule type="expression" dxfId="720" priority="723">
      <formula>AND($F$7="新規",$P$7="有（今回同時申込）")</formula>
    </cfRule>
  </conditionalFormatting>
  <conditionalFormatting sqref="L9:U9">
    <cfRule type="expression" dxfId="719" priority="570">
      <formula>$F$7="新規"</formula>
    </cfRule>
    <cfRule type="expression" dxfId="718" priority="721">
      <formula>AND($F$7="新規",$P$7="有（既存契約あり）")</formula>
    </cfRule>
  </conditionalFormatting>
  <conditionalFormatting sqref="L8:U9">
    <cfRule type="expression" dxfId="717" priority="720">
      <formula>AND($F$7="新規",$P$7="有（今回同時廃止）")</formula>
    </cfRule>
  </conditionalFormatting>
  <conditionalFormatting sqref="L8:U8">
    <cfRule type="expression" dxfId="716" priority="717">
      <formula>AND($F$7="廃止",$P$7="無")</formula>
    </cfRule>
    <cfRule type="expression" dxfId="715" priority="718">
      <formula>AND($F$7="変更",$P$7="無")</formula>
    </cfRule>
    <cfRule type="expression" dxfId="714" priority="719">
      <formula>"AND($F$7=""変更"",$P$7=""無"")"</formula>
    </cfRule>
  </conditionalFormatting>
  <conditionalFormatting sqref="B13:E13">
    <cfRule type="expression" dxfId="713" priority="713">
      <formula>$F$8="ダウンセル"</formula>
    </cfRule>
    <cfRule type="expression" dxfId="712" priority="716">
      <formula>$F$8="アップセル"</formula>
    </cfRule>
  </conditionalFormatting>
  <conditionalFormatting sqref="B18:E18 L20:S20">
    <cfRule type="expression" dxfId="711" priority="696">
      <formula>$F$8="契約者情報変更"</formula>
    </cfRule>
    <cfRule type="expression" dxfId="710" priority="697">
      <formula>$F$8="スキャナ発注"</formula>
    </cfRule>
    <cfRule type="expression" dxfId="709" priority="698">
      <formula>$F$8="オプション廃止"</formula>
    </cfRule>
    <cfRule type="expression" dxfId="708" priority="704">
      <formula>$F$8="オプション変更"</formula>
    </cfRule>
    <cfRule type="expression" dxfId="707" priority="705">
      <formula>$F$8="オプション新規"</formula>
    </cfRule>
    <cfRule type="expression" dxfId="706" priority="706">
      <formula>$F$8="通常版への変更"</formula>
    </cfRule>
    <cfRule type="expression" dxfId="705" priority="707">
      <formula>$F$8="通常版の変更"</formula>
    </cfRule>
    <cfRule type="expression" dxfId="704" priority="714">
      <formula>$F$7="廃止"</formula>
    </cfRule>
    <cfRule type="expression" dxfId="703" priority="715">
      <formula>$F$7="新規"</formula>
    </cfRule>
  </conditionalFormatting>
  <conditionalFormatting sqref="B17:E17">
    <cfRule type="expression" dxfId="702" priority="708">
      <formula>$F$8="契約者情報変更"</formula>
    </cfRule>
    <cfRule type="expression" dxfId="701" priority="709">
      <formula>$F$8="スキャナ発注"</formula>
    </cfRule>
    <cfRule type="expression" dxfId="700" priority="710">
      <formula>$F$8="オプション廃止"</formula>
    </cfRule>
    <cfRule type="expression" dxfId="699" priority="711">
      <formula>$F$8="オプション変更"</formula>
    </cfRule>
    <cfRule type="expression" dxfId="698" priority="712">
      <formula>$F$8="オプション新規"</formula>
    </cfRule>
  </conditionalFormatting>
  <conditionalFormatting sqref="F17:I17">
    <cfRule type="expression" dxfId="697" priority="699">
      <formula>$F$8="契約者情報変更"</formula>
    </cfRule>
    <cfRule type="expression" dxfId="696" priority="700">
      <formula>$F$8="スキャナ発注"</formula>
    </cfRule>
    <cfRule type="expression" dxfId="695" priority="701">
      <formula>$F$8="オプション廃止"</formula>
    </cfRule>
    <cfRule type="expression" dxfId="694" priority="702">
      <formula>$F$8="オプション変更"</formula>
    </cfRule>
    <cfRule type="expression" dxfId="693" priority="703">
      <formula>$F$8="オプション新規"</formula>
    </cfRule>
  </conditionalFormatting>
  <conditionalFormatting sqref="B14:E14">
    <cfRule type="expression" dxfId="692" priority="694">
      <formula>$F$8="ダウンセル"</formula>
    </cfRule>
    <cfRule type="expression" dxfId="691" priority="695">
      <formula>$F$8="アップセル"</formula>
    </cfRule>
  </conditionalFormatting>
  <conditionalFormatting sqref="F14:I14">
    <cfRule type="expression" dxfId="690" priority="692">
      <formula>$F$8="ダウンセル"</formula>
    </cfRule>
    <cfRule type="expression" dxfId="689" priority="693">
      <formula>$F$8="アップセル"</formula>
    </cfRule>
  </conditionalFormatting>
  <conditionalFormatting sqref="L18:O18">
    <cfRule type="expression" dxfId="688" priority="683">
      <formula>$F$8="契約者情報変更"</formula>
    </cfRule>
    <cfRule type="expression" dxfId="687" priority="684">
      <formula>$F$8="スキャナ発注"</formula>
    </cfRule>
    <cfRule type="expression" dxfId="686" priority="685">
      <formula>$F$8="オプション廃止"</formula>
    </cfRule>
    <cfRule type="expression" dxfId="685" priority="686">
      <formula>$F$8="オプション変更"</formula>
    </cfRule>
    <cfRule type="expression" dxfId="684" priority="687">
      <formula>$F$8="オプション新規"</formula>
    </cfRule>
    <cfRule type="expression" dxfId="683" priority="688">
      <formula>$F$8="通常版への変更"</formula>
    </cfRule>
    <cfRule type="expression" dxfId="682" priority="689">
      <formula>$F$8="通常版の変更"</formula>
    </cfRule>
    <cfRule type="expression" dxfId="681" priority="690">
      <formula>$F$7="廃止"</formula>
    </cfRule>
    <cfRule type="expression" dxfId="680" priority="691">
      <formula>$F$7="新規"</formula>
    </cfRule>
  </conditionalFormatting>
  <conditionalFormatting sqref="F18:I18">
    <cfRule type="expression" dxfId="679" priority="674">
      <formula>$F$8="契約者情報変更"</formula>
    </cfRule>
    <cfRule type="expression" dxfId="678" priority="675">
      <formula>$F$8="スキャナ発注"</formula>
    </cfRule>
    <cfRule type="expression" dxfId="677" priority="676">
      <formula>$F$8="オプション廃止"</formula>
    </cfRule>
    <cfRule type="expression" dxfId="676" priority="677">
      <formula>$F$8="オプション変更"</formula>
    </cfRule>
    <cfRule type="expression" dxfId="675" priority="678">
      <formula>$F$8="オプション新規"</formula>
    </cfRule>
    <cfRule type="expression" dxfId="674" priority="679">
      <formula>$F$8="通常版への変更"</formula>
    </cfRule>
    <cfRule type="expression" dxfId="673" priority="680">
      <formula>$F$8="通常版の変更"</formula>
    </cfRule>
    <cfRule type="expression" dxfId="672" priority="681">
      <formula>$F$7="廃止"</formula>
    </cfRule>
    <cfRule type="expression" dxfId="671" priority="682">
      <formula>$F$7="新規"</formula>
    </cfRule>
  </conditionalFormatting>
  <conditionalFormatting sqref="P18:S18">
    <cfRule type="expression" dxfId="670" priority="665">
      <formula>$F$8="契約者情報変更"</formula>
    </cfRule>
    <cfRule type="expression" dxfId="669" priority="666">
      <formula>$F$8="スキャナ発注"</formula>
    </cfRule>
    <cfRule type="expression" dxfId="668" priority="667">
      <formula>$F$8="オプション廃止"</formula>
    </cfRule>
    <cfRule type="expression" dxfId="667" priority="668">
      <formula>$F$8="オプション変更"</formula>
    </cfRule>
    <cfRule type="expression" dxfId="666" priority="669">
      <formula>$F$8="オプション新規"</formula>
    </cfRule>
    <cfRule type="expression" dxfId="665" priority="670">
      <formula>$F$8="通常版への変更"</formula>
    </cfRule>
    <cfRule type="expression" dxfId="664" priority="671">
      <formula>$F$8="通常版の変更"</formula>
    </cfRule>
    <cfRule type="expression" dxfId="663" priority="672">
      <formula>$F$7="廃止"</formula>
    </cfRule>
    <cfRule type="expression" dxfId="662" priority="673">
      <formula>$F$7="新規"</formula>
    </cfRule>
  </conditionalFormatting>
  <conditionalFormatting sqref="L16:O16">
    <cfRule type="expression" dxfId="661" priority="663">
      <formula>$F$8="アップセル"</formula>
    </cfRule>
    <cfRule type="expression" dxfId="660" priority="664">
      <formula>$F$8="ダウンセル"</formula>
    </cfRule>
  </conditionalFormatting>
  <conditionalFormatting sqref="P16:S16">
    <cfRule type="expression" dxfId="659" priority="661">
      <formula>$F$8="アップセル"</formula>
    </cfRule>
    <cfRule type="expression" dxfId="658" priority="662">
      <formula>$F$8="ダウンセル"</formula>
    </cfRule>
  </conditionalFormatting>
  <conditionalFormatting sqref="B19:E19">
    <cfRule type="expression" dxfId="657" priority="652">
      <formula>$F$8="契約者情報変更"</formula>
    </cfRule>
    <cfRule type="expression" dxfId="656" priority="653">
      <formula>$F$8="スキャナ発注"</formula>
    </cfRule>
    <cfRule type="expression" dxfId="655" priority="654">
      <formula>$F$8="オプション廃止"</formula>
    </cfRule>
    <cfRule type="expression" dxfId="654" priority="655">
      <formula>$F$8="オプション変更"</formula>
    </cfRule>
    <cfRule type="expression" dxfId="653" priority="656">
      <formula>$F$8="オプション新規"</formula>
    </cfRule>
    <cfRule type="expression" dxfId="652" priority="657">
      <formula>$F$8="通常版への変更"</formula>
    </cfRule>
    <cfRule type="expression" dxfId="651" priority="658">
      <formula>$F$8="通常版の変更"</formula>
    </cfRule>
    <cfRule type="expression" dxfId="650" priority="659">
      <formula>$F$7="廃止"</formula>
    </cfRule>
    <cfRule type="expression" dxfId="649" priority="660">
      <formula>$F$7="新規"</formula>
    </cfRule>
  </conditionalFormatting>
  <conditionalFormatting sqref="B20:E20">
    <cfRule type="expression" dxfId="648" priority="643">
      <formula>$F$8="契約者情報変更"</formula>
    </cfRule>
    <cfRule type="expression" dxfId="647" priority="644">
      <formula>$F$8="スキャナ発注"</formula>
    </cfRule>
    <cfRule type="expression" dxfId="646" priority="645">
      <formula>$F$8="オプション廃止"</formula>
    </cfRule>
    <cfRule type="expression" dxfId="645" priority="646">
      <formula>$F$8="オプション変更"</formula>
    </cfRule>
    <cfRule type="expression" dxfId="644" priority="647">
      <formula>$F$8="オプション新規"</formula>
    </cfRule>
    <cfRule type="expression" dxfId="643" priority="648">
      <formula>$F$8="通常版への変更"</formula>
    </cfRule>
    <cfRule type="expression" dxfId="642" priority="649">
      <formula>$F$8="通常版の変更"</formula>
    </cfRule>
    <cfRule type="expression" dxfId="641" priority="650">
      <formula>$F$7="廃止"</formula>
    </cfRule>
    <cfRule type="expression" dxfId="640" priority="651">
      <formula>$F$7="新規"</formula>
    </cfRule>
  </conditionalFormatting>
  <conditionalFormatting sqref="F19:I19">
    <cfRule type="expression" dxfId="639" priority="634">
      <formula>$F$8="契約者情報変更"</formula>
    </cfRule>
    <cfRule type="expression" dxfId="638" priority="635">
      <formula>$F$8="スキャナ発注"</formula>
    </cfRule>
    <cfRule type="expression" dxfId="637" priority="636">
      <formula>$F$8="オプション廃止"</formula>
    </cfRule>
    <cfRule type="expression" dxfId="636" priority="637">
      <formula>$F$8="オプション変更"</formula>
    </cfRule>
    <cfRule type="expression" dxfId="635" priority="638">
      <formula>$F$8="オプション新規"</formula>
    </cfRule>
    <cfRule type="expression" dxfId="634" priority="639">
      <formula>$F$8="通常版への変更"</formula>
    </cfRule>
    <cfRule type="expression" dxfId="633" priority="640">
      <formula>$F$8="通常版の変更"</formula>
    </cfRule>
    <cfRule type="expression" dxfId="632" priority="641">
      <formula>$F$7="廃止"</formula>
    </cfRule>
    <cfRule type="expression" dxfId="631" priority="642">
      <formula>$F$7="新規"</formula>
    </cfRule>
  </conditionalFormatting>
  <conditionalFormatting sqref="L16:S16">
    <cfRule type="expression" dxfId="630" priority="742">
      <formula>$F$13="有"</formula>
    </cfRule>
  </conditionalFormatting>
  <conditionalFormatting sqref="B16:E16 B17:I17">
    <cfRule type="expression" dxfId="629" priority="743">
      <formula>$F$7="廃止"</formula>
    </cfRule>
    <cfRule type="expression" dxfId="628" priority="744" stopIfTrue="1">
      <formula>$F$13="有"</formula>
    </cfRule>
  </conditionalFormatting>
  <conditionalFormatting sqref="B14:I14">
    <cfRule type="expression" dxfId="627" priority="745">
      <formula>$F$13="無"</formula>
    </cfRule>
  </conditionalFormatting>
  <conditionalFormatting sqref="B15:I15">
    <cfRule type="expression" dxfId="626" priority="628">
      <formula>$F$8="契約者情報変更"</formula>
    </cfRule>
    <cfRule type="expression" dxfId="625" priority="629">
      <formula>$F$8="スキャナ発注"</formula>
    </cfRule>
    <cfRule type="expression" dxfId="624" priority="630">
      <formula>$F$8="オプション廃止"</formula>
    </cfRule>
    <cfRule type="expression" dxfId="623" priority="631">
      <formula>$F$8="オプション変更"</formula>
    </cfRule>
    <cfRule type="expression" dxfId="622" priority="632">
      <formula>$F$8="オプション新規"</formula>
    </cfRule>
  </conditionalFormatting>
  <conditionalFormatting sqref="B15:I15">
    <cfRule type="expression" dxfId="621" priority="627">
      <formula>$F$8="正規版への変更"</formula>
    </cfRule>
  </conditionalFormatting>
  <conditionalFormatting sqref="B15:I15">
    <cfRule type="expression" dxfId="620" priority="626">
      <formula>$F$7="廃止"</formula>
    </cfRule>
  </conditionalFormatting>
  <conditionalFormatting sqref="B15:E15">
    <cfRule type="expression" dxfId="619" priority="624">
      <formula>$F$8="ダウンセル"</formula>
    </cfRule>
    <cfRule type="expression" dxfId="618" priority="625">
      <formula>$F$8="アップセル"</formula>
    </cfRule>
  </conditionalFormatting>
  <conditionalFormatting sqref="F15:I15">
    <cfRule type="expression" dxfId="617" priority="622">
      <formula>$F$8="ダウンセル"</formula>
    </cfRule>
    <cfRule type="expression" dxfId="616" priority="623">
      <formula>$F$8="アップセル"</formula>
    </cfRule>
  </conditionalFormatting>
  <conditionalFormatting sqref="B15:I15">
    <cfRule type="expression" dxfId="615" priority="633">
      <formula>$F$13="無"</formula>
    </cfRule>
  </conditionalFormatting>
  <conditionalFormatting sqref="F13:I13">
    <cfRule type="expression" dxfId="614" priority="617">
      <formula>$F$8="契約者情報変更"</formula>
    </cfRule>
    <cfRule type="expression" dxfId="613" priority="618">
      <formula>$F$8="スキャナ発注"</formula>
    </cfRule>
    <cfRule type="expression" dxfId="612" priority="619">
      <formula>$F$8="オプション廃止"</formula>
    </cfRule>
    <cfRule type="expression" dxfId="611" priority="620">
      <formula>$F$8="オプション変更"</formula>
    </cfRule>
    <cfRule type="expression" dxfId="610" priority="621">
      <formula>$F$8="オプション新規"</formula>
    </cfRule>
  </conditionalFormatting>
  <conditionalFormatting sqref="F13:I13">
    <cfRule type="expression" dxfId="609" priority="616">
      <formula>$F$8="正規版への変更"</formula>
    </cfRule>
  </conditionalFormatting>
  <conditionalFormatting sqref="F13:I13">
    <cfRule type="expression" dxfId="608" priority="615">
      <formula>$F$8="通常版への変更"</formula>
    </cfRule>
  </conditionalFormatting>
  <conditionalFormatting sqref="F13:I13">
    <cfRule type="expression" dxfId="607" priority="613">
      <formula>$F$8="ダウンセル"</formula>
    </cfRule>
    <cfRule type="expression" dxfId="606" priority="614">
      <formula>$F$8="アップセル"</formula>
    </cfRule>
  </conditionalFormatting>
  <conditionalFormatting sqref="B13:K13">
    <cfRule type="expression" dxfId="605" priority="612">
      <formula>$F$7="廃止"</formula>
    </cfRule>
  </conditionalFormatting>
  <conditionalFormatting sqref="L15:S15">
    <cfRule type="expression" dxfId="604" priority="606">
      <formula>$F$8="契約者情報変更"</formula>
    </cfRule>
    <cfRule type="expression" dxfId="603" priority="607">
      <formula>$F$8="スキャナ発注"</formula>
    </cfRule>
    <cfRule type="expression" dxfId="602" priority="608">
      <formula>$F$8="オプション廃止"</formula>
    </cfRule>
    <cfRule type="expression" dxfId="601" priority="609">
      <formula>$F$8="オプション変更"</formula>
    </cfRule>
    <cfRule type="expression" dxfId="600" priority="610">
      <formula>$F$8="オプション新規"</formula>
    </cfRule>
  </conditionalFormatting>
  <conditionalFormatting sqref="L15:S15">
    <cfRule type="expression" dxfId="599" priority="605">
      <formula>$F$8="正規版への変更"</formula>
    </cfRule>
  </conditionalFormatting>
  <conditionalFormatting sqref="L15:S15">
    <cfRule type="expression" dxfId="598" priority="604">
      <formula>$F$7="廃止"</formula>
    </cfRule>
  </conditionalFormatting>
  <conditionalFormatting sqref="L15:O15">
    <cfRule type="expression" dxfId="597" priority="602">
      <formula>$F$8="ダウンセル"</formula>
    </cfRule>
    <cfRule type="expression" dxfId="596" priority="603">
      <formula>$F$8="アップセル"</formula>
    </cfRule>
  </conditionalFormatting>
  <conditionalFormatting sqref="P15:S15">
    <cfRule type="expression" dxfId="595" priority="600">
      <formula>$F$8="ダウンセル"</formula>
    </cfRule>
    <cfRule type="expression" dxfId="594" priority="601">
      <formula>$F$8="アップセル"</formula>
    </cfRule>
  </conditionalFormatting>
  <conditionalFormatting sqref="L15:S15">
    <cfRule type="expression" dxfId="593" priority="611">
      <formula>$F$13="無"</formula>
    </cfRule>
  </conditionalFormatting>
  <conditionalFormatting sqref="L14:S14">
    <cfRule type="expression" dxfId="592" priority="595">
      <formula>$F$8="契約者情報変更"</formula>
    </cfRule>
    <cfRule type="expression" dxfId="591" priority="596">
      <formula>$F$8="スキャナ発注"</formula>
    </cfRule>
    <cfRule type="expression" dxfId="590" priority="597">
      <formula>$F$8="オプション廃止"</formula>
    </cfRule>
    <cfRule type="expression" dxfId="589" priority="598">
      <formula>$F$8="オプション変更"</formula>
    </cfRule>
    <cfRule type="expression" dxfId="588" priority="599">
      <formula>$F$8="オプション新規"</formula>
    </cfRule>
  </conditionalFormatting>
  <conditionalFormatting sqref="L14:S14">
    <cfRule type="expression" dxfId="587" priority="594">
      <formula>$F$8="正規版への変更"</formula>
    </cfRule>
  </conditionalFormatting>
  <conditionalFormatting sqref="L14:S14">
    <cfRule type="expression" dxfId="586" priority="593">
      <formula>$F$7="廃止"</formula>
    </cfRule>
  </conditionalFormatting>
  <conditionalFormatting sqref="L14:O14">
    <cfRule type="expression" dxfId="585" priority="591">
      <formula>$F$8="ダウンセル"</formula>
    </cfRule>
    <cfRule type="expression" dxfId="584" priority="592">
      <formula>$F$8="アップセル"</formula>
    </cfRule>
  </conditionalFormatting>
  <conditionalFormatting sqref="P14:S14">
    <cfRule type="expression" dxfId="583" priority="589">
      <formula>$F$8="ダウンセル"</formula>
    </cfRule>
    <cfRule type="expression" dxfId="582" priority="590">
      <formula>$F$8="アップセル"</formula>
    </cfRule>
  </conditionalFormatting>
  <conditionalFormatting sqref="L14:U14">
    <cfRule type="expression" dxfId="581" priority="588">
      <formula>$F$7="新規"</formula>
    </cfRule>
  </conditionalFormatting>
  <conditionalFormatting sqref="L15:U15">
    <cfRule type="expression" dxfId="580" priority="587">
      <formula>$F$7="新規"</formula>
    </cfRule>
  </conditionalFormatting>
  <conditionalFormatting sqref="F16:I16">
    <cfRule type="expression" dxfId="579" priority="580">
      <formula>$F$8="契約者情報変更"</formula>
    </cfRule>
    <cfRule type="expression" dxfId="578" priority="581">
      <formula>$F$8="スキャナ発注"</formula>
    </cfRule>
    <cfRule type="expression" dxfId="577" priority="582">
      <formula>$F$8="オプション廃止"</formula>
    </cfRule>
    <cfRule type="expression" dxfId="576" priority="583">
      <formula>$F$8="オプション変更"</formula>
    </cfRule>
    <cfRule type="expression" dxfId="575" priority="584">
      <formula>$F$8="オプション新規"</formula>
    </cfRule>
  </conditionalFormatting>
  <conditionalFormatting sqref="F16:I16">
    <cfRule type="expression" dxfId="574" priority="585">
      <formula>$F$7="廃止"</formula>
    </cfRule>
    <cfRule type="expression" dxfId="573" priority="586" stopIfTrue="1">
      <formula>$F$13="有"</formula>
    </cfRule>
  </conditionalFormatting>
  <conditionalFormatting sqref="B10:E10">
    <cfRule type="expression" dxfId="572" priority="579">
      <formula>$F$8="新規（基本メニュートライアルに含む）"</formula>
    </cfRule>
  </conditionalFormatting>
  <conditionalFormatting sqref="B10:U12">
    <cfRule type="expression" dxfId="571" priority="573">
      <formula>$F$8="契約者情報変更"</formula>
    </cfRule>
    <cfRule type="expression" dxfId="570" priority="574">
      <formula>$F$8="スキャナ発注"</formula>
    </cfRule>
    <cfRule type="expression" dxfId="569" priority="575">
      <formula>$F$8="オプション廃止"</formula>
    </cfRule>
    <cfRule type="expression" dxfId="568" priority="576">
      <formula>$F$8="オプション変更"</formula>
    </cfRule>
    <cfRule type="expression" dxfId="567" priority="577">
      <formula>$F$8="オプション新規"</formula>
    </cfRule>
    <cfRule type="expression" dxfId="566" priority="578">
      <formula>$F$8="通常版への変更（同一プラン）"</formula>
    </cfRule>
  </conditionalFormatting>
  <conditionalFormatting sqref="L16:U16">
    <cfRule type="expression" dxfId="565" priority="571">
      <formula>$F$8="通常版への変更（同一プラン）"</formula>
    </cfRule>
    <cfRule type="expression" dxfId="564" priority="572">
      <formula>$F$8="通常版への変更（異なるプラン）"</formula>
    </cfRule>
  </conditionalFormatting>
  <conditionalFormatting sqref="B13:K14 B18:K19 L20:U20 L18:U18 B20:E20">
    <cfRule type="expression" dxfId="563" priority="569">
      <formula>$F$8="通常版への変更（異なるプラン）"</formula>
    </cfRule>
  </conditionalFormatting>
  <conditionalFormatting sqref="F20:I20">
    <cfRule type="expression" dxfId="562" priority="560">
      <formula>$F$8="契約者情報変更"</formula>
    </cfRule>
    <cfRule type="expression" dxfId="561" priority="561">
      <formula>$F$8="スキャナ発注"</formula>
    </cfRule>
    <cfRule type="expression" dxfId="560" priority="562">
      <formula>$F$8="オプション廃止"</formula>
    </cfRule>
    <cfRule type="expression" dxfId="559" priority="563">
      <formula>$F$8="オプション変更"</formula>
    </cfRule>
    <cfRule type="expression" dxfId="558" priority="564">
      <formula>$F$8="オプション新規"</formula>
    </cfRule>
    <cfRule type="expression" dxfId="557" priority="565">
      <formula>$F$8="通常版への変更"</formula>
    </cfRule>
    <cfRule type="expression" dxfId="556" priority="566">
      <formula>$F$8="通常版の変更"</formula>
    </cfRule>
    <cfRule type="expression" dxfId="555" priority="567">
      <formula>$F$7="廃止"</formula>
    </cfRule>
    <cfRule type="expression" dxfId="554" priority="568">
      <formula>$F$7="新規"</formula>
    </cfRule>
  </conditionalFormatting>
  <conditionalFormatting sqref="F20:K20">
    <cfRule type="expression" dxfId="553" priority="559">
      <formula>$F$8="通常版への変更（異なるプラン）"</formula>
    </cfRule>
  </conditionalFormatting>
  <conditionalFormatting sqref="F36:K36">
    <cfRule type="expression" dxfId="552" priority="557">
      <formula>$F$8="スキャナ発注"</formula>
    </cfRule>
    <cfRule type="expression" dxfId="551" priority="558">
      <formula>$F$8="契約者情報変更"</formula>
    </cfRule>
  </conditionalFormatting>
  <conditionalFormatting sqref="L36:N36">
    <cfRule type="expression" dxfId="550" priority="551">
      <formula>$F$8="契約者情報変更"</formula>
    </cfRule>
    <cfRule type="expression" dxfId="549" priority="552">
      <formula>$F$8="スキャナ発注"</formula>
    </cfRule>
    <cfRule type="expression" dxfId="548" priority="554">
      <formula>$F$38="新規"</formula>
    </cfRule>
    <cfRule type="expression" dxfId="547" priority="556">
      <formula>$F$38="申込なし"</formula>
    </cfRule>
  </conditionalFormatting>
  <conditionalFormatting sqref="O36:P36">
    <cfRule type="expression" dxfId="546" priority="496">
      <formula>$F$8="スキャナ発注"</formula>
    </cfRule>
    <cfRule type="expression" dxfId="545" priority="553">
      <formula>$F$38="新規"</formula>
    </cfRule>
    <cfRule type="expression" dxfId="544" priority="555">
      <formula>$F$38="申込なし"</formula>
    </cfRule>
  </conditionalFormatting>
  <conditionalFormatting sqref="B36:E36">
    <cfRule type="expression" dxfId="543" priority="549">
      <formula>$F$8="スキャナ発注"</formula>
    </cfRule>
    <cfRule type="expression" dxfId="542" priority="550">
      <formula>$F$8="契約者情報変更"</formula>
    </cfRule>
  </conditionalFormatting>
  <conditionalFormatting sqref="Q36:S36">
    <cfRule type="expression" dxfId="541" priority="548">
      <formula>$F$8="スキャナ発注"</formula>
    </cfRule>
  </conditionalFormatting>
  <conditionalFormatting sqref="Q36:S36">
    <cfRule type="expression" dxfId="540" priority="547">
      <formula>$F$8="契約者情報変更"</formula>
    </cfRule>
  </conditionalFormatting>
  <conditionalFormatting sqref="Q36:S36 B61 L61 J61 T61 F37:F61">
    <cfRule type="expression" dxfId="539" priority="546">
      <formula>$F$38="申込なし"</formula>
    </cfRule>
  </conditionalFormatting>
  <conditionalFormatting sqref="Q36:S36 J61 T61 F37:F61">
    <cfRule type="expression" dxfId="538" priority="545">
      <formula>$F$38="全廃止"</formula>
    </cfRule>
  </conditionalFormatting>
  <conditionalFormatting sqref="T36:U36">
    <cfRule type="expression" dxfId="537" priority="544">
      <formula>$F$8="スキャナ発注"</formula>
    </cfRule>
  </conditionalFormatting>
  <conditionalFormatting sqref="T36:U36">
    <cfRule type="expression" dxfId="536" priority="543">
      <formula>$F$8="契約者情報変更"</formula>
    </cfRule>
  </conditionalFormatting>
  <conditionalFormatting sqref="T36:U36">
    <cfRule type="expression" dxfId="535" priority="542">
      <formula>$F$38="申込なし"</formula>
    </cfRule>
  </conditionalFormatting>
  <conditionalFormatting sqref="T36:U36">
    <cfRule type="expression" dxfId="534" priority="541">
      <formula>$F$38="全廃止"</formula>
    </cfRule>
  </conditionalFormatting>
  <conditionalFormatting sqref="B62:E62">
    <cfRule type="expression" dxfId="533" priority="540">
      <formula>$F$8="スキャナ発注"</formula>
    </cfRule>
  </conditionalFormatting>
  <conditionalFormatting sqref="B62:E62">
    <cfRule type="expression" dxfId="532" priority="539">
      <formula>$F$8="契約者情報変更"</formula>
    </cfRule>
  </conditionalFormatting>
  <conditionalFormatting sqref="B62:E62">
    <cfRule type="expression" dxfId="531" priority="538">
      <formula>$F$38="申込なし"</formula>
    </cfRule>
  </conditionalFormatting>
  <conditionalFormatting sqref="B62:E62">
    <cfRule type="expression" dxfId="530" priority="537">
      <formula>$F$38="数量減"</formula>
    </cfRule>
  </conditionalFormatting>
  <conditionalFormatting sqref="B62:E62">
    <cfRule type="expression" dxfId="529" priority="536">
      <formula>$F$38="全廃止"</formula>
    </cfRule>
  </conditionalFormatting>
  <conditionalFormatting sqref="F62">
    <cfRule type="expression" dxfId="528" priority="535">
      <formula>$F$8="スキャナ発注"</formula>
    </cfRule>
  </conditionalFormatting>
  <conditionalFormatting sqref="F62">
    <cfRule type="expression" dxfId="527" priority="534">
      <formula>$F$8="契約者情報変更"</formula>
    </cfRule>
  </conditionalFormatting>
  <conditionalFormatting sqref="F62">
    <cfRule type="expression" dxfId="526" priority="533">
      <formula>$F$38="申込なし"</formula>
    </cfRule>
  </conditionalFormatting>
  <conditionalFormatting sqref="F62">
    <cfRule type="expression" dxfId="525" priority="532">
      <formula>$F$38="数量減"</formula>
    </cfRule>
  </conditionalFormatting>
  <conditionalFormatting sqref="F62">
    <cfRule type="expression" dxfId="524" priority="531">
      <formula>$F$38="全廃止"</formula>
    </cfRule>
  </conditionalFormatting>
  <conditionalFormatting sqref="L62:O62">
    <cfRule type="expression" dxfId="523" priority="530">
      <formula>$F$8="スキャナ発注"</formula>
    </cfRule>
  </conditionalFormatting>
  <conditionalFormatting sqref="L62:O62">
    <cfRule type="expression" dxfId="522" priority="525">
      <formula>$F$38="数量増"</formula>
    </cfRule>
    <cfRule type="expression" dxfId="521" priority="528">
      <formula>$F$38="変更"</formula>
    </cfRule>
    <cfRule type="expression" dxfId="520" priority="529">
      <formula>$F$38="新規"</formula>
    </cfRule>
  </conditionalFormatting>
  <conditionalFormatting sqref="L62:O62">
    <cfRule type="expression" dxfId="519" priority="527">
      <formula>$F$8="契約者情報変更"</formula>
    </cfRule>
  </conditionalFormatting>
  <conditionalFormatting sqref="L62:O62">
    <cfRule type="expression" dxfId="518" priority="526">
      <formula>$F$38="申込なし"</formula>
    </cfRule>
  </conditionalFormatting>
  <conditionalFormatting sqref="P62">
    <cfRule type="expression" dxfId="517" priority="524">
      <formula>$F$8="スキャナ発注"</formula>
    </cfRule>
  </conditionalFormatting>
  <conditionalFormatting sqref="P62">
    <cfRule type="expression" dxfId="516" priority="519">
      <formula>$F$38="数量増"</formula>
    </cfRule>
    <cfRule type="expression" dxfId="515" priority="522">
      <formula>$F$38="変更"</formula>
    </cfRule>
    <cfRule type="expression" dxfId="514" priority="523">
      <formula>$F$38="新規"</formula>
    </cfRule>
  </conditionalFormatting>
  <conditionalFormatting sqref="P62">
    <cfRule type="expression" dxfId="513" priority="521">
      <formula>$F$8="契約者情報変更"</formula>
    </cfRule>
  </conditionalFormatting>
  <conditionalFormatting sqref="P62">
    <cfRule type="expression" dxfId="512" priority="520">
      <formula>$F$38="申込なし"</formula>
    </cfRule>
  </conditionalFormatting>
  <conditionalFormatting sqref="B47">
    <cfRule type="expression" dxfId="511" priority="518">
      <formula>$F$38="申込なし"</formula>
    </cfRule>
  </conditionalFormatting>
  <conditionalFormatting sqref="B47">
    <cfRule type="expression" dxfId="510" priority="517">
      <formula>$F$8="契約者情報変更"</formula>
    </cfRule>
  </conditionalFormatting>
  <conditionalFormatting sqref="B37:D61 L37:N61">
    <cfRule type="expression" dxfId="509" priority="512">
      <formula>$F$8="スキャナ発注"</formula>
    </cfRule>
    <cfRule type="expression" dxfId="508" priority="516">
      <formula>$F$38="全廃止"</formula>
    </cfRule>
  </conditionalFormatting>
  <conditionalFormatting sqref="J47:J55">
    <cfRule type="expression" dxfId="507" priority="515">
      <formula>$F$38="申込なし"</formula>
    </cfRule>
  </conditionalFormatting>
  <conditionalFormatting sqref="J47:J55 J61">
    <cfRule type="expression" dxfId="506" priority="514">
      <formula>$F$8="契約者情報変更"</formula>
    </cfRule>
  </conditionalFormatting>
  <conditionalFormatting sqref="J47:J55">
    <cfRule type="expression" dxfId="505" priority="513">
      <formula>$F$38="全廃止"</formula>
    </cfRule>
  </conditionalFormatting>
  <conditionalFormatting sqref="B48:B55">
    <cfRule type="expression" dxfId="504" priority="511">
      <formula>$F$38="申込なし"</formula>
    </cfRule>
  </conditionalFormatting>
  <conditionalFormatting sqref="B48:B55 B61">
    <cfRule type="expression" dxfId="503" priority="510">
      <formula>$F$8="契約者情報変更"</formula>
    </cfRule>
  </conditionalFormatting>
  <conditionalFormatting sqref="L47:L55">
    <cfRule type="expression" dxfId="502" priority="509">
      <formula>$F$38="申込なし"</formula>
    </cfRule>
  </conditionalFormatting>
  <conditionalFormatting sqref="L47:L55 L61">
    <cfRule type="expression" dxfId="501" priority="508">
      <formula>$F$8="契約者情報変更"</formula>
    </cfRule>
  </conditionalFormatting>
  <conditionalFormatting sqref="J47:J55">
    <cfRule type="expression" dxfId="500" priority="507">
      <formula>$F$38="申込なし"</formula>
    </cfRule>
  </conditionalFormatting>
  <conditionalFormatting sqref="J47:J55 J61">
    <cfRule type="expression" dxfId="499" priority="506">
      <formula>$F$8="契約者情報変更"</formula>
    </cfRule>
  </conditionalFormatting>
  <conditionalFormatting sqref="J47:J55">
    <cfRule type="expression" dxfId="498" priority="505">
      <formula>$F$38="全廃止"</formula>
    </cfRule>
  </conditionalFormatting>
  <conditionalFormatting sqref="J47:J55 J61">
    <cfRule type="expression" dxfId="497" priority="504">
      <formula>$F$8="スキャナ発注"</formula>
    </cfRule>
  </conditionalFormatting>
  <conditionalFormatting sqref="T47:T55">
    <cfRule type="expression" dxfId="496" priority="503">
      <formula>$F$38="申込なし"</formula>
    </cfRule>
  </conditionalFormatting>
  <conditionalFormatting sqref="T47:T55 T61">
    <cfRule type="expression" dxfId="495" priority="502">
      <formula>$F$8="契約者情報変更"</formula>
    </cfRule>
  </conditionalFormatting>
  <conditionalFormatting sqref="T47:T55">
    <cfRule type="expression" dxfId="494" priority="501">
      <formula>$F$38="全廃止"</formula>
    </cfRule>
  </conditionalFormatting>
  <conditionalFormatting sqref="T47:T55">
    <cfRule type="expression" dxfId="493" priority="500">
      <formula>$F$38="申込なし"</formula>
    </cfRule>
  </conditionalFormatting>
  <conditionalFormatting sqref="T47:T55 T61">
    <cfRule type="expression" dxfId="492" priority="499">
      <formula>$F$8="契約者情報変更"</formula>
    </cfRule>
  </conditionalFormatting>
  <conditionalFormatting sqref="T47:T55">
    <cfRule type="expression" dxfId="491" priority="498">
      <formula>$F$38="全廃止"</formula>
    </cfRule>
  </conditionalFormatting>
  <conditionalFormatting sqref="T47:T55 T61">
    <cfRule type="expression" dxfId="490" priority="497">
      <formula>$F$8="スキャナ発注"</formula>
    </cfRule>
  </conditionalFormatting>
  <conditionalFormatting sqref="B37">
    <cfRule type="expression" dxfId="489" priority="495">
      <formula>$F$38="申込なし"</formula>
    </cfRule>
  </conditionalFormatting>
  <conditionalFormatting sqref="B37">
    <cfRule type="expression" dxfId="488" priority="494">
      <formula>$F$8="契約者情報変更"</formula>
    </cfRule>
  </conditionalFormatting>
  <conditionalFormatting sqref="E37:E61">
    <cfRule type="expression" dxfId="487" priority="493">
      <formula>$F$38="申込なし"</formula>
    </cfRule>
  </conditionalFormatting>
  <conditionalFormatting sqref="E37:E61">
    <cfRule type="expression" dxfId="486" priority="492">
      <formula>$F$8="契約者情報変更"</formula>
    </cfRule>
  </conditionalFormatting>
  <conditionalFormatting sqref="E37:E61">
    <cfRule type="expression" dxfId="485" priority="491">
      <formula>$F$38="全廃止"</formula>
    </cfRule>
  </conditionalFormatting>
  <conditionalFormatting sqref="J37:J46">
    <cfRule type="expression" dxfId="484" priority="490">
      <formula>$F$38="申込なし"</formula>
    </cfRule>
  </conditionalFormatting>
  <conditionalFormatting sqref="J37:J46">
    <cfRule type="expression" dxfId="483" priority="489">
      <formula>$F$8="契約者情報変更"</formula>
    </cfRule>
  </conditionalFormatting>
  <conditionalFormatting sqref="J37:J46">
    <cfRule type="expression" dxfId="482" priority="488">
      <formula>$F$38="全廃止"</formula>
    </cfRule>
  </conditionalFormatting>
  <conditionalFormatting sqref="B38:B46">
    <cfRule type="expression" dxfId="481" priority="487">
      <formula>$F$38="申込なし"</formula>
    </cfRule>
  </conditionalFormatting>
  <conditionalFormatting sqref="B38:B46">
    <cfRule type="expression" dxfId="480" priority="486">
      <formula>$F$8="契約者情報変更"</formula>
    </cfRule>
  </conditionalFormatting>
  <conditionalFormatting sqref="L37:L46">
    <cfRule type="expression" dxfId="479" priority="485">
      <formula>$F$38="申込なし"</formula>
    </cfRule>
  </conditionalFormatting>
  <conditionalFormatting sqref="L37:L46">
    <cfRule type="expression" dxfId="478" priority="484">
      <formula>$F$8="契約者情報変更"</formula>
    </cfRule>
  </conditionalFormatting>
  <conditionalFormatting sqref="E37:E61">
    <cfRule type="expression" dxfId="477" priority="483">
      <formula>$F$8="スキャナ発注"</formula>
    </cfRule>
  </conditionalFormatting>
  <conditionalFormatting sqref="O37:O61">
    <cfRule type="expression" dxfId="476" priority="482">
      <formula>$F$38="申込なし"</formula>
    </cfRule>
  </conditionalFormatting>
  <conditionalFormatting sqref="O37:O61">
    <cfRule type="expression" dxfId="475" priority="481">
      <formula>$F$8="契約者情報変更"</formula>
    </cfRule>
  </conditionalFormatting>
  <conditionalFormatting sqref="O37:O61">
    <cfRule type="expression" dxfId="474" priority="480">
      <formula>$F$38="全廃止"</formula>
    </cfRule>
  </conditionalFormatting>
  <conditionalFormatting sqref="O37:O61">
    <cfRule type="expression" dxfId="473" priority="479">
      <formula>$F$8="スキャナ発注"</formula>
    </cfRule>
  </conditionalFormatting>
  <conditionalFormatting sqref="J37:J46">
    <cfRule type="expression" dxfId="472" priority="478">
      <formula>$F$38="申込なし"</formula>
    </cfRule>
  </conditionalFormatting>
  <conditionalFormatting sqref="J37:J46 F37:F61">
    <cfRule type="expression" dxfId="471" priority="477">
      <formula>$F$8="契約者情報変更"</formula>
    </cfRule>
  </conditionalFormatting>
  <conditionalFormatting sqref="J37:J46">
    <cfRule type="expression" dxfId="470" priority="476">
      <formula>$F$38="全廃止"</formula>
    </cfRule>
  </conditionalFormatting>
  <conditionalFormatting sqref="J37:J46 F37:F61">
    <cfRule type="expression" dxfId="469" priority="475">
      <formula>$F$8="スキャナ発注"</formula>
    </cfRule>
  </conditionalFormatting>
  <conditionalFormatting sqref="T37:T46">
    <cfRule type="expression" dxfId="468" priority="474">
      <formula>$F$38="申込なし"</formula>
    </cfRule>
  </conditionalFormatting>
  <conditionalFormatting sqref="T37:T46">
    <cfRule type="expression" dxfId="467" priority="473">
      <formula>$F$8="契約者情報変更"</formula>
    </cfRule>
  </conditionalFormatting>
  <conditionalFormatting sqref="T37:T46">
    <cfRule type="expression" dxfId="466" priority="472">
      <formula>$F$38="全廃止"</formula>
    </cfRule>
  </conditionalFormatting>
  <conditionalFormatting sqref="T37:T46">
    <cfRule type="expression" dxfId="465" priority="471">
      <formula>$F$38="申込なし"</formula>
    </cfRule>
  </conditionalFormatting>
  <conditionalFormatting sqref="T37:T46">
    <cfRule type="expression" dxfId="464" priority="470">
      <formula>$F$8="契約者情報変更"</formula>
    </cfRule>
  </conditionalFormatting>
  <conditionalFormatting sqref="T37:T46">
    <cfRule type="expression" dxfId="463" priority="469">
      <formula>$F$38="全廃止"</formula>
    </cfRule>
  </conditionalFormatting>
  <conditionalFormatting sqref="T37:T46">
    <cfRule type="expression" dxfId="462" priority="468">
      <formula>$F$8="スキャナ発注"</formula>
    </cfRule>
  </conditionalFormatting>
  <conditionalFormatting sqref="B56">
    <cfRule type="expression" dxfId="461" priority="467">
      <formula>$F$38="申込なし"</formula>
    </cfRule>
  </conditionalFormatting>
  <conditionalFormatting sqref="B56">
    <cfRule type="expression" dxfId="460" priority="466">
      <formula>$F$8="契約者情報変更"</formula>
    </cfRule>
  </conditionalFormatting>
  <conditionalFormatting sqref="J56:J60">
    <cfRule type="expression" dxfId="459" priority="465">
      <formula>$F$38="申込なし"</formula>
    </cfRule>
  </conditionalFormatting>
  <conditionalFormatting sqref="J56:J60">
    <cfRule type="expression" dxfId="458" priority="464">
      <formula>$F$8="契約者情報変更"</formula>
    </cfRule>
  </conditionalFormatting>
  <conditionalFormatting sqref="J56:J60">
    <cfRule type="expression" dxfId="457" priority="463">
      <formula>$F$38="全廃止"</formula>
    </cfRule>
  </conditionalFormatting>
  <conditionalFormatting sqref="B57:B60">
    <cfRule type="expression" dxfId="456" priority="462">
      <formula>$F$38="申込なし"</formula>
    </cfRule>
  </conditionalFormatting>
  <conditionalFormatting sqref="B57:B60">
    <cfRule type="expression" dxfId="455" priority="461">
      <formula>$F$8="契約者情報変更"</formula>
    </cfRule>
  </conditionalFormatting>
  <conditionalFormatting sqref="L56:L60">
    <cfRule type="expression" dxfId="454" priority="460">
      <formula>$F$38="申込なし"</formula>
    </cfRule>
  </conditionalFormatting>
  <conditionalFormatting sqref="L56:L60">
    <cfRule type="expression" dxfId="453" priority="459">
      <formula>$F$8="契約者情報変更"</formula>
    </cfRule>
  </conditionalFormatting>
  <conditionalFormatting sqref="J56:J60">
    <cfRule type="expression" dxfId="452" priority="458">
      <formula>$F$38="申込なし"</formula>
    </cfRule>
  </conditionalFormatting>
  <conditionalFormatting sqref="J56:J60">
    <cfRule type="expression" dxfId="451" priority="457">
      <formula>$F$8="契約者情報変更"</formula>
    </cfRule>
  </conditionalFormatting>
  <conditionalFormatting sqref="J56:J60">
    <cfRule type="expression" dxfId="450" priority="456">
      <formula>$F$38="全廃止"</formula>
    </cfRule>
  </conditionalFormatting>
  <conditionalFormatting sqref="J56:J60">
    <cfRule type="expression" dxfId="449" priority="455">
      <formula>$F$8="スキャナ発注"</formula>
    </cfRule>
  </conditionalFormatting>
  <conditionalFormatting sqref="T56:T60">
    <cfRule type="expression" dxfId="448" priority="454">
      <formula>$F$38="申込なし"</formula>
    </cfRule>
  </conditionalFormatting>
  <conditionalFormatting sqref="T56:T60">
    <cfRule type="expression" dxfId="447" priority="453">
      <formula>$F$8="契約者情報変更"</formula>
    </cfRule>
  </conditionalFormatting>
  <conditionalFormatting sqref="T56:T60">
    <cfRule type="expression" dxfId="446" priority="452">
      <formula>$F$38="全廃止"</formula>
    </cfRule>
  </conditionalFormatting>
  <conditionalFormatting sqref="T56:T60">
    <cfRule type="expression" dxfId="445" priority="451">
      <formula>$F$38="申込なし"</formula>
    </cfRule>
  </conditionalFormatting>
  <conditionalFormatting sqref="T56:T60">
    <cfRule type="expression" dxfId="444" priority="450">
      <formula>$F$8="契約者情報変更"</formula>
    </cfRule>
  </conditionalFormatting>
  <conditionalFormatting sqref="T56:T60">
    <cfRule type="expression" dxfId="443" priority="449">
      <formula>$F$38="全廃止"</formula>
    </cfRule>
  </conditionalFormatting>
  <conditionalFormatting sqref="T56:T60">
    <cfRule type="expression" dxfId="442" priority="448">
      <formula>$F$8="スキャナ発注"</formula>
    </cfRule>
  </conditionalFormatting>
  <conditionalFormatting sqref="G37:G61">
    <cfRule type="expression" dxfId="441" priority="447">
      <formula>$F$38="申込なし"</formula>
    </cfRule>
  </conditionalFormatting>
  <conditionalFormatting sqref="G37:G61">
    <cfRule type="expression" dxfId="440" priority="446">
      <formula>$F$8="契約者情報変更"</formula>
    </cfRule>
  </conditionalFormatting>
  <conditionalFormatting sqref="G37:G61">
    <cfRule type="expression" dxfId="439" priority="445">
      <formula>$F$38="全廃止"</formula>
    </cfRule>
  </conditionalFormatting>
  <conditionalFormatting sqref="G37:G61">
    <cfRule type="expression" dxfId="438" priority="444">
      <formula>$F$8="スキャナ発注"</formula>
    </cfRule>
  </conditionalFormatting>
  <conditionalFormatting sqref="H37:H61">
    <cfRule type="expression" dxfId="437" priority="443">
      <formula>$F$38="申込なし"</formula>
    </cfRule>
  </conditionalFormatting>
  <conditionalFormatting sqref="H37:H61">
    <cfRule type="expression" dxfId="436" priority="442">
      <formula>$F$8="契約者情報変更"</formula>
    </cfRule>
  </conditionalFormatting>
  <conditionalFormatting sqref="H37:H61">
    <cfRule type="expression" dxfId="435" priority="441">
      <formula>$F$38="全廃止"</formula>
    </cfRule>
  </conditionalFormatting>
  <conditionalFormatting sqref="H37:H61">
    <cfRule type="expression" dxfId="434" priority="440">
      <formula>$F$8="スキャナ発注"</formula>
    </cfRule>
  </conditionalFormatting>
  <conditionalFormatting sqref="I37:I61">
    <cfRule type="expression" dxfId="433" priority="439">
      <formula>$F$38="申込なし"</formula>
    </cfRule>
  </conditionalFormatting>
  <conditionalFormatting sqref="I37:I61">
    <cfRule type="expression" dxfId="432" priority="438">
      <formula>$F$8="契約者情報変更"</formula>
    </cfRule>
  </conditionalFormatting>
  <conditionalFormatting sqref="I37:I61">
    <cfRule type="expression" dxfId="431" priority="437">
      <formula>$F$38="全廃止"</formula>
    </cfRule>
  </conditionalFormatting>
  <conditionalFormatting sqref="I37:I61">
    <cfRule type="expression" dxfId="430" priority="436">
      <formula>$F$8="スキャナ発注"</formula>
    </cfRule>
  </conditionalFormatting>
  <conditionalFormatting sqref="K37:K61">
    <cfRule type="expression" dxfId="429" priority="435">
      <formula>$F$38="申込なし"</formula>
    </cfRule>
  </conditionalFormatting>
  <conditionalFormatting sqref="K37:K61">
    <cfRule type="expression" dxfId="428" priority="434">
      <formula>$F$8="契約者情報変更"</formula>
    </cfRule>
  </conditionalFormatting>
  <conditionalFormatting sqref="K37:K61">
    <cfRule type="expression" dxfId="427" priority="433">
      <formula>$F$38="全廃止"</formula>
    </cfRule>
  </conditionalFormatting>
  <conditionalFormatting sqref="K37:K61">
    <cfRule type="expression" dxfId="426" priority="432">
      <formula>$F$8="スキャナ発注"</formula>
    </cfRule>
  </conditionalFormatting>
  <conditionalFormatting sqref="Q37:Q61">
    <cfRule type="expression" dxfId="425" priority="431">
      <formula>$F$38="申込なし"</formula>
    </cfRule>
  </conditionalFormatting>
  <conditionalFormatting sqref="Q37:Q61">
    <cfRule type="expression" dxfId="424" priority="430">
      <formula>$F$8="契約者情報変更"</formula>
    </cfRule>
  </conditionalFormatting>
  <conditionalFormatting sqref="Q37:Q61">
    <cfRule type="expression" dxfId="423" priority="429">
      <formula>$F$38="全廃止"</formula>
    </cfRule>
  </conditionalFormatting>
  <conditionalFormatting sqref="Q37:Q61">
    <cfRule type="expression" dxfId="422" priority="428">
      <formula>$F$8="スキャナ発注"</formula>
    </cfRule>
  </conditionalFormatting>
  <conditionalFormatting sqref="R37:R61">
    <cfRule type="expression" dxfId="421" priority="427">
      <formula>$F$38="申込なし"</formula>
    </cfRule>
  </conditionalFormatting>
  <conditionalFormatting sqref="R37:R61">
    <cfRule type="expression" dxfId="420" priority="426">
      <formula>$F$8="契約者情報変更"</formula>
    </cfRule>
  </conditionalFormatting>
  <conditionalFormatting sqref="R37:R61">
    <cfRule type="expression" dxfId="419" priority="425">
      <formula>$F$38="全廃止"</formula>
    </cfRule>
  </conditionalFormatting>
  <conditionalFormatting sqref="R37:R61">
    <cfRule type="expression" dxfId="418" priority="424">
      <formula>$F$8="スキャナ発注"</formula>
    </cfRule>
  </conditionalFormatting>
  <conditionalFormatting sqref="S37:S61">
    <cfRule type="expression" dxfId="417" priority="423">
      <formula>$F$38="申込なし"</formula>
    </cfRule>
  </conditionalFormatting>
  <conditionalFormatting sqref="S37:S61">
    <cfRule type="expression" dxfId="416" priority="422">
      <formula>$F$8="契約者情報変更"</formula>
    </cfRule>
  </conditionalFormatting>
  <conditionalFormatting sqref="S37:S61">
    <cfRule type="expression" dxfId="415" priority="421">
      <formula>$F$38="全廃止"</formula>
    </cfRule>
  </conditionalFormatting>
  <conditionalFormatting sqref="S37:S61">
    <cfRule type="expression" dxfId="414" priority="420">
      <formula>$F$8="スキャナ発注"</formula>
    </cfRule>
  </conditionalFormatting>
  <conditionalFormatting sqref="U37:U61">
    <cfRule type="expression" dxfId="413" priority="419">
      <formula>$F$38="申込なし"</formula>
    </cfRule>
  </conditionalFormatting>
  <conditionalFormatting sqref="U37:U61">
    <cfRule type="expression" dxfId="412" priority="418">
      <formula>$F$8="契約者情報変更"</formula>
    </cfRule>
  </conditionalFormatting>
  <conditionalFormatting sqref="U37:U61">
    <cfRule type="expression" dxfId="411" priority="417">
      <formula>$F$38="全廃止"</formula>
    </cfRule>
  </conditionalFormatting>
  <conditionalFormatting sqref="U37:U61">
    <cfRule type="expression" dxfId="410" priority="416">
      <formula>$F$8="スキャナ発注"</formula>
    </cfRule>
  </conditionalFormatting>
  <conditionalFormatting sqref="P37:P61">
    <cfRule type="expression" dxfId="409" priority="415">
      <formula>$F$38="申込なし"</formula>
    </cfRule>
  </conditionalFormatting>
  <conditionalFormatting sqref="P37:P61">
    <cfRule type="expression" dxfId="408" priority="414">
      <formula>$F$38="全廃止"</formula>
    </cfRule>
  </conditionalFormatting>
  <conditionalFormatting sqref="P37:P61">
    <cfRule type="expression" dxfId="407" priority="413">
      <formula>$F$8="契約者情報変更"</formula>
    </cfRule>
  </conditionalFormatting>
  <conditionalFormatting sqref="P37:P61">
    <cfRule type="expression" dxfId="406" priority="412">
      <formula>$F$8="スキャナ発注"</formula>
    </cfRule>
  </conditionalFormatting>
  <conditionalFormatting sqref="L36:U62 B37:K62">
    <cfRule type="expression" dxfId="405" priority="411">
      <formula>$F$38="継続利用"</formula>
    </cfRule>
  </conditionalFormatting>
  <conditionalFormatting sqref="B68 F68 P68:Q68">
    <cfRule type="expression" dxfId="404" priority="401">
      <formula>$F$8="スキャナ発注"</formula>
    </cfRule>
  </conditionalFormatting>
  <conditionalFormatting sqref="B68 F68 P68:Q68">
    <cfRule type="expression" dxfId="403" priority="400">
      <formula>$F$8="契約者情報変更"</formula>
    </cfRule>
  </conditionalFormatting>
  <conditionalFormatting sqref="H68">
    <cfRule type="expression" dxfId="402" priority="399">
      <formula>$F$8="スキャナ発注"</formula>
    </cfRule>
  </conditionalFormatting>
  <conditionalFormatting sqref="H68">
    <cfRule type="expression" dxfId="401" priority="398">
      <formula>$F$8="契約者情報変更"</formula>
    </cfRule>
  </conditionalFormatting>
  <conditionalFormatting sqref="L68">
    <cfRule type="expression" dxfId="400" priority="397">
      <formula>$F$8="スキャナ発注"</formula>
    </cfRule>
  </conditionalFormatting>
  <conditionalFormatting sqref="L68">
    <cfRule type="expression" dxfId="399" priority="396">
      <formula>$F$8="契約者情報変更"</formula>
    </cfRule>
  </conditionalFormatting>
  <conditionalFormatting sqref="L66:O66 B66:E66">
    <cfRule type="expression" dxfId="398" priority="371">
      <formula>$F$67="申込なし"</formula>
    </cfRule>
    <cfRule type="expression" dxfId="397" priority="394">
      <formula>$F$8="スキャナ発注"</formula>
    </cfRule>
    <cfRule type="expression" dxfId="396" priority="395">
      <formula>$F$8="契約者情報変更"</formula>
    </cfRule>
  </conditionalFormatting>
  <conditionalFormatting sqref="L67:O67">
    <cfRule type="expression" dxfId="395" priority="375">
      <formula>$F$67="新規"</formula>
    </cfRule>
    <cfRule type="expression" dxfId="394" priority="377">
      <formula>$F$67="申込なし"</formula>
    </cfRule>
    <cfRule type="expression" dxfId="393" priority="392">
      <formula>$F$8="スキャナ発注"</formula>
    </cfRule>
    <cfRule type="expression" dxfId="392" priority="393">
      <formula>$F$8="契約者情報変更"</formula>
    </cfRule>
  </conditionalFormatting>
  <conditionalFormatting sqref="P67">
    <cfRule type="expression" dxfId="391" priority="391">
      <formula>$F$38="申込なし"</formula>
    </cfRule>
  </conditionalFormatting>
  <conditionalFormatting sqref="P67">
    <cfRule type="expression" dxfId="390" priority="390">
      <formula>$F$8="契約者情報変更"</formula>
    </cfRule>
  </conditionalFormatting>
  <conditionalFormatting sqref="P66:U66">
    <cfRule type="expression" dxfId="389" priority="389">
      <formula>$F$67="申込なし"</formula>
    </cfRule>
  </conditionalFormatting>
  <conditionalFormatting sqref="P66:U66">
    <cfRule type="expression" dxfId="388" priority="388">
      <formula>$F$8="契約者情報変更"</formula>
    </cfRule>
  </conditionalFormatting>
  <conditionalFormatting sqref="B65:E65">
    <cfRule type="expression" dxfId="387" priority="387">
      <formula>$F$8="スキャナ発注"</formula>
    </cfRule>
  </conditionalFormatting>
  <conditionalFormatting sqref="B65:E65">
    <cfRule type="expression" dxfId="386" priority="386">
      <formula>$F$8="契約者情報変更"</formula>
    </cfRule>
  </conditionalFormatting>
  <conditionalFormatting sqref="F65:K65">
    <cfRule type="expression" dxfId="385" priority="385">
      <formula>$F$8="スキャナ発注"</formula>
    </cfRule>
  </conditionalFormatting>
  <conditionalFormatting sqref="F65:K65">
    <cfRule type="expression" dxfId="384" priority="384">
      <formula>$F$8="契約者情報変更"</formula>
    </cfRule>
  </conditionalFormatting>
  <conditionalFormatting sqref="B67">
    <cfRule type="expression" dxfId="383" priority="383">
      <formula>$F$8="契約者情報変更"</formula>
    </cfRule>
  </conditionalFormatting>
  <conditionalFormatting sqref="B67">
    <cfRule type="expression" dxfId="382" priority="382">
      <formula>$F$67="申込なし"</formula>
    </cfRule>
  </conditionalFormatting>
  <conditionalFormatting sqref="B67">
    <cfRule type="expression" dxfId="381" priority="381">
      <formula>$F$8="スキャナ発注"</formula>
    </cfRule>
  </conditionalFormatting>
  <conditionalFormatting sqref="F67">
    <cfRule type="expression" dxfId="380" priority="380">
      <formula>$F$8="契約者情報変更"</formula>
    </cfRule>
  </conditionalFormatting>
  <conditionalFormatting sqref="F67">
    <cfRule type="expression" dxfId="379" priority="379">
      <formula>$F$67="申込なし"</formula>
    </cfRule>
  </conditionalFormatting>
  <conditionalFormatting sqref="F67">
    <cfRule type="expression" dxfId="378" priority="378">
      <formula>$F$8="スキャナ発注"</formula>
    </cfRule>
  </conditionalFormatting>
  <conditionalFormatting sqref="P67:U67">
    <cfRule type="expression" dxfId="377" priority="369">
      <formula>$F$8="スキャナ発注"</formula>
    </cfRule>
    <cfRule type="expression" dxfId="376" priority="374">
      <formula>$F$67="新規"</formula>
    </cfRule>
    <cfRule type="expression" dxfId="375" priority="376">
      <formula>$F$67="申込なし"</formula>
    </cfRule>
  </conditionalFormatting>
  <conditionalFormatting sqref="B67:E67">
    <cfRule type="expression" dxfId="374" priority="373">
      <formula>$F$67="廃止"</formula>
    </cfRule>
  </conditionalFormatting>
  <conditionalFormatting sqref="F67:K67">
    <cfRule type="expression" dxfId="373" priority="372">
      <formula>$F$67="廃止"</formula>
    </cfRule>
  </conditionalFormatting>
  <conditionalFormatting sqref="P66:U66">
    <cfRule type="expression" dxfId="372" priority="370">
      <formula>$F$8="スキャナ発注"</formula>
    </cfRule>
  </conditionalFormatting>
  <conditionalFormatting sqref="F66:K66">
    <cfRule type="expression" dxfId="371" priority="367">
      <formula>$F$8="契約者情報変更"</formula>
    </cfRule>
  </conditionalFormatting>
  <conditionalFormatting sqref="F66:K66">
    <cfRule type="expression" dxfId="370" priority="366">
      <formula>$F$8="スキャナ発注"</formula>
    </cfRule>
  </conditionalFormatting>
  <conditionalFormatting sqref="F66:K66">
    <cfRule type="expression" dxfId="369" priority="368">
      <formula>$F$67="申込なし"</formula>
    </cfRule>
  </conditionalFormatting>
  <conditionalFormatting sqref="P68:Q68 L68">
    <cfRule type="expression" dxfId="368" priority="402">
      <formula>#REF!="ID数追加"</formula>
    </cfRule>
    <cfRule type="expression" dxfId="367" priority="403">
      <formula>#REF!="ID数増"</formula>
    </cfRule>
    <cfRule type="expression" dxfId="366" priority="404">
      <formula>#REF!="変更"</formula>
    </cfRule>
    <cfRule type="expression" dxfId="365" priority="405">
      <formula>#REF!="新規"</formula>
    </cfRule>
  </conditionalFormatting>
  <conditionalFormatting sqref="B68 F68">
    <cfRule type="expression" dxfId="364" priority="406">
      <formula>#REF!="ID数減"</formula>
    </cfRule>
    <cfRule type="expression" dxfId="363" priority="407">
      <formula>#REF!="廃止"</formula>
    </cfRule>
  </conditionalFormatting>
  <conditionalFormatting sqref="B68 F68 P68:Q68 L68">
    <cfRule type="expression" dxfId="362" priority="408">
      <formula>#REF!="申込なし"</formula>
    </cfRule>
  </conditionalFormatting>
  <conditionalFormatting sqref="B68 F68">
    <cfRule type="expression" dxfId="361" priority="409">
      <formula>#REF!="ID数削除"</formula>
    </cfRule>
  </conditionalFormatting>
  <conditionalFormatting sqref="B68 F68">
    <cfRule type="expression" dxfId="360" priority="410">
      <formula>#REF!="ID全廃止"</formula>
    </cfRule>
  </conditionalFormatting>
  <conditionalFormatting sqref="B66:K68 L65:U68">
    <cfRule type="expression" dxfId="359" priority="365">
      <formula>$F$67="継続利用"</formula>
    </cfRule>
  </conditionalFormatting>
  <conditionalFormatting sqref="F87:K87 F90:K92">
    <cfRule type="expression" dxfId="358" priority="364">
      <formula>$F$8="スキャナ発注"</formula>
    </cfRule>
  </conditionalFormatting>
  <conditionalFormatting sqref="F87:K87 F90:K92">
    <cfRule type="expression" dxfId="357" priority="363">
      <formula>$F$8="契約者情報変更"</formula>
    </cfRule>
  </conditionalFormatting>
  <conditionalFormatting sqref="F88:K88">
    <cfRule type="expression" dxfId="356" priority="362">
      <formula>$F$8="スキャナ発注"</formula>
    </cfRule>
  </conditionalFormatting>
  <conditionalFormatting sqref="F88:K88">
    <cfRule type="expression" dxfId="355" priority="361">
      <formula>$F$8="契約者情報変更"</formula>
    </cfRule>
  </conditionalFormatting>
  <conditionalFormatting sqref="F89:K89">
    <cfRule type="expression" dxfId="354" priority="360">
      <formula>$F$8="スキャナ発注"</formula>
    </cfRule>
  </conditionalFormatting>
  <conditionalFormatting sqref="F89:K89">
    <cfRule type="expression" dxfId="353" priority="359">
      <formula>$F$8="契約者情報変更"</formula>
    </cfRule>
  </conditionalFormatting>
  <conditionalFormatting sqref="P87:U87 P90:U92">
    <cfRule type="expression" dxfId="352" priority="358">
      <formula>$F$8="スキャナ発注"</formula>
    </cfRule>
  </conditionalFormatting>
  <conditionalFormatting sqref="P87:U87 P90:U92">
    <cfRule type="expression" dxfId="351" priority="357">
      <formula>$F$8="契約者情報変更"</formula>
    </cfRule>
  </conditionalFormatting>
  <conditionalFormatting sqref="P88:U88">
    <cfRule type="expression" dxfId="350" priority="356">
      <formula>$F$8="スキャナ発注"</formula>
    </cfRule>
  </conditionalFormatting>
  <conditionalFormatting sqref="P88:U88">
    <cfRule type="expression" dxfId="349" priority="355">
      <formula>$F$8="契約者情報変更"</formula>
    </cfRule>
  </conditionalFormatting>
  <conditionalFormatting sqref="P89:U89">
    <cfRule type="expression" dxfId="348" priority="354">
      <formula>$F$8="スキャナ発注"</formula>
    </cfRule>
  </conditionalFormatting>
  <conditionalFormatting sqref="P89:U89">
    <cfRule type="expression" dxfId="347" priority="353">
      <formula>$F$8="契約者情報変更"</formula>
    </cfRule>
  </conditionalFormatting>
  <conditionalFormatting sqref="B10:K12 L10:U11">
    <cfRule type="expression" dxfId="346" priority="352">
      <formula>$F$7="廃止"</formula>
    </cfRule>
  </conditionalFormatting>
  <conditionalFormatting sqref="L33:O33">
    <cfRule type="expression" dxfId="345" priority="351">
      <formula>$F$32="新規"</formula>
    </cfRule>
  </conditionalFormatting>
  <conditionalFormatting sqref="B32:E33">
    <cfRule type="expression" dxfId="344" priority="350">
      <formula>$F$32="廃止"</formula>
    </cfRule>
  </conditionalFormatting>
  <conditionalFormatting sqref="B32:E32">
    <cfRule type="expression" dxfId="343" priority="349">
      <formula>$P$32="無"</formula>
    </cfRule>
  </conditionalFormatting>
  <conditionalFormatting sqref="B33:E33">
    <cfRule type="expression" dxfId="342" priority="348">
      <formula>$P$32="有"</formula>
    </cfRule>
  </conditionalFormatting>
  <conditionalFormatting sqref="L33:O33">
    <cfRule type="expression" dxfId="341" priority="347">
      <formula>$P$32="有"</formula>
    </cfRule>
  </conditionalFormatting>
  <conditionalFormatting sqref="L33:O33 L30:S30 B32:E32">
    <cfRule type="expression" dxfId="340" priority="346">
      <formula>$F$32="変更（正規版への変更）"</formula>
    </cfRule>
  </conditionalFormatting>
  <conditionalFormatting sqref="B30:S30 B32:E33 B31 F31 L33:O33">
    <cfRule type="expression" dxfId="339" priority="345">
      <formula>$F$8="スキャナ発注"</formula>
    </cfRule>
  </conditionalFormatting>
  <conditionalFormatting sqref="B30:S30 B32:E33 B31 F31 L33:O33">
    <cfRule type="expression" dxfId="338" priority="344">
      <formula>$F$8="契約者情報変更"</formula>
    </cfRule>
  </conditionalFormatting>
  <conditionalFormatting sqref="L32:S32 L33:O33">
    <cfRule type="expression" dxfId="337" priority="336">
      <formula>$F$8="スキャナ発注"</formula>
    </cfRule>
    <cfRule type="expression" dxfId="336" priority="341">
      <formula>$F$32="変更（正規版への変更）"</formula>
    </cfRule>
    <cfRule type="expression" dxfId="335" priority="343">
      <formula>$F$32="新規"</formula>
    </cfRule>
  </conditionalFormatting>
  <conditionalFormatting sqref="L33:O33 L30:S30 L32:S32">
    <cfRule type="expression" dxfId="334" priority="342">
      <formula>$F$32="申込なし"</formula>
    </cfRule>
  </conditionalFormatting>
  <conditionalFormatting sqref="L32:S32 L33:O33">
    <cfRule type="expression" dxfId="333" priority="339">
      <formula>$F$32="新規（オプション単独申込又は基本メニューと同時申込）"</formula>
    </cfRule>
    <cfRule type="expression" dxfId="332" priority="340">
      <formula>$F$32="新規（基本メニュー2ヶ月トライアル版に含む）"</formula>
    </cfRule>
  </conditionalFormatting>
  <conditionalFormatting sqref="L33:O33 B32:E32 L30:S30 L32:S32">
    <cfRule type="expression" dxfId="331" priority="338">
      <formula>$F$32="変更（通常版への変更）"</formula>
    </cfRule>
  </conditionalFormatting>
  <conditionalFormatting sqref="B32:E33">
    <cfRule type="expression" dxfId="330" priority="337">
      <formula>$F$32="申込なし"</formula>
    </cfRule>
  </conditionalFormatting>
  <conditionalFormatting sqref="L32:S32">
    <cfRule type="expression" dxfId="329" priority="335">
      <formula>$F$8="契約者情報変更"</formula>
    </cfRule>
  </conditionalFormatting>
  <conditionalFormatting sqref="L32:O32">
    <cfRule type="expression" dxfId="328" priority="330">
      <formula>$F$32="新規（基本メニュー30日版トライアルに含む）"</formula>
    </cfRule>
    <cfRule type="expression" dxfId="327" priority="334">
      <formula>$F$32="新規（基本メニュー30日版トライアル版に含む）"</formula>
    </cfRule>
  </conditionalFormatting>
  <conditionalFormatting sqref="L33:O33">
    <cfRule type="expression" dxfId="326" priority="333">
      <formula>$F$8="契約者情報変更"</formula>
    </cfRule>
  </conditionalFormatting>
  <conditionalFormatting sqref="L33:O33">
    <cfRule type="expression" dxfId="325" priority="332">
      <formula>$F$32="新規（基本メニュー30日版トライアル版に含む）"</formula>
    </cfRule>
  </conditionalFormatting>
  <conditionalFormatting sqref="P32:S32">
    <cfRule type="expression" dxfId="324" priority="331">
      <formula>$F$32="新規（基本メニュー30日版トライアル版に含む）"</formula>
    </cfRule>
  </conditionalFormatting>
  <conditionalFormatting sqref="L33:O33">
    <cfRule type="expression" dxfId="323" priority="329">
      <formula>$F$8="契約者情報変更"</formula>
    </cfRule>
  </conditionalFormatting>
  <conditionalFormatting sqref="L33:O33">
    <cfRule type="expression" dxfId="322" priority="327">
      <formula>$F$32="新規（基本メニュー30日版トライアルに含む）"</formula>
    </cfRule>
    <cfRule type="expression" dxfId="321" priority="328">
      <formula>$F$32="新規（基本メニュー30日版トライアル版に含む）"</formula>
    </cfRule>
  </conditionalFormatting>
  <conditionalFormatting sqref="P32:U32">
    <cfRule type="expression" dxfId="320" priority="326">
      <formula>$F$32="新規（基本メニュー30日版トライアルに含む）"</formula>
    </cfRule>
  </conditionalFormatting>
  <conditionalFormatting sqref="L30:O30">
    <cfRule type="expression" dxfId="319" priority="325">
      <formula>$F$32="新規（オプション単独申込又は基本メニューと同時申込）"</formula>
    </cfRule>
  </conditionalFormatting>
  <conditionalFormatting sqref="P30:S30">
    <cfRule type="expression" dxfId="318" priority="324">
      <formula>$F$32="新規（オプション単独申込又は基本メニューと同時申込）"</formula>
    </cfRule>
  </conditionalFormatting>
  <conditionalFormatting sqref="B32:E32">
    <cfRule type="expression" dxfId="317" priority="323">
      <formula>$F$32="申込なし"</formula>
    </cfRule>
  </conditionalFormatting>
  <conditionalFormatting sqref="B32:E32">
    <cfRule type="expression" dxfId="316" priority="322">
      <formula>$F$32="新規（オプション単独申込又は基本メニューと同時申込）"</formula>
    </cfRule>
  </conditionalFormatting>
  <conditionalFormatting sqref="B31:K31">
    <cfRule type="expression" dxfId="315" priority="299">
      <formula>$P$32="無"</formula>
    </cfRule>
    <cfRule type="expression" dxfId="314" priority="300">
      <formula>$F$32="申込なし"</formula>
    </cfRule>
    <cfRule type="expression" dxfId="313" priority="301">
      <formula>$F$32="廃止"</formula>
    </cfRule>
    <cfRule type="expression" dxfId="312" priority="302">
      <formula>$F$32="変更（通常版への変更）"</formula>
    </cfRule>
    <cfRule type="expression" dxfId="311" priority="321">
      <formula>$F$32="新規（オプション単独申込又は基本メニューと同時申込）"</formula>
    </cfRule>
  </conditionalFormatting>
  <conditionalFormatting sqref="P33:S33">
    <cfRule type="expression" dxfId="310" priority="320">
      <formula>$F$32="新規"</formula>
    </cfRule>
  </conditionalFormatting>
  <conditionalFormatting sqref="P33:S33">
    <cfRule type="expression" dxfId="309" priority="319">
      <formula>$P$32="有"</formula>
    </cfRule>
  </conditionalFormatting>
  <conditionalFormatting sqref="P33:S33">
    <cfRule type="expression" dxfId="308" priority="318">
      <formula>$F$32="変更（正規版への変更）"</formula>
    </cfRule>
  </conditionalFormatting>
  <conditionalFormatting sqref="P33:S33">
    <cfRule type="expression" dxfId="307" priority="317">
      <formula>$F$8="スキャナ発注"</formula>
    </cfRule>
  </conditionalFormatting>
  <conditionalFormatting sqref="P33:S33">
    <cfRule type="expression" dxfId="306" priority="316">
      <formula>$F$8="契約者情報変更"</formula>
    </cfRule>
  </conditionalFormatting>
  <conditionalFormatting sqref="P33:S33">
    <cfRule type="expression" dxfId="305" priority="309">
      <formula>$F$8="スキャナ発注"</formula>
    </cfRule>
    <cfRule type="expression" dxfId="304" priority="313">
      <formula>$F$32="変更（正規版への変更）"</formula>
    </cfRule>
    <cfRule type="expression" dxfId="303" priority="315">
      <formula>$F$32="新規"</formula>
    </cfRule>
  </conditionalFormatting>
  <conditionalFormatting sqref="P33:S33">
    <cfRule type="expression" dxfId="302" priority="314">
      <formula>$F$32="申込なし"</formula>
    </cfRule>
  </conditionalFormatting>
  <conditionalFormatting sqref="P33:S33">
    <cfRule type="expression" dxfId="301" priority="311">
      <formula>$F$32="新規（オプション単独申込又は基本メニューと同時申込）"</formula>
    </cfRule>
    <cfRule type="expression" dxfId="300" priority="312">
      <formula>$F$32="新規（基本メニュー2ヶ月トライアル版に含む）"</formula>
    </cfRule>
  </conditionalFormatting>
  <conditionalFormatting sqref="P33:S33">
    <cfRule type="expression" dxfId="299" priority="310">
      <formula>$F$32="変更（通常版への変更）"</formula>
    </cfRule>
  </conditionalFormatting>
  <conditionalFormatting sqref="P33:S33">
    <cfRule type="expression" dxfId="298" priority="308">
      <formula>$F$8="契約者情報変更"</formula>
    </cfRule>
  </conditionalFormatting>
  <conditionalFormatting sqref="P33:S33">
    <cfRule type="expression" dxfId="297" priority="307">
      <formula>$F$32="新規（基本メニュー30日版トライアル版に含む）"</formula>
    </cfRule>
  </conditionalFormatting>
  <conditionalFormatting sqref="P33:S33">
    <cfRule type="expression" dxfId="296" priority="306">
      <formula>$F$8="契約者情報変更"</formula>
    </cfRule>
  </conditionalFormatting>
  <conditionalFormatting sqref="P33:S33">
    <cfRule type="expression" dxfId="295" priority="304">
      <formula>$F$32="新規（基本メニュー30日版トライアルに含む）"</formula>
    </cfRule>
    <cfRule type="expression" dxfId="294" priority="305">
      <formula>$F$32="新規（基本メニュー30日版トライアル版に含む）"</formula>
    </cfRule>
  </conditionalFormatting>
  <conditionalFormatting sqref="L32:U33 B33:E33">
    <cfRule type="expression" dxfId="293" priority="303">
      <formula>$F$32="新規（基本メニュートライアルに含む）"</formula>
    </cfRule>
  </conditionalFormatting>
  <conditionalFormatting sqref="L32:U32">
    <cfRule type="expression" dxfId="292" priority="298">
      <formula>$P$32="無"</formula>
    </cfRule>
  </conditionalFormatting>
  <conditionalFormatting sqref="F33:I33">
    <cfRule type="expression" dxfId="291" priority="297">
      <formula>$F$32="廃止"</formula>
    </cfRule>
  </conditionalFormatting>
  <conditionalFormatting sqref="F33:I33">
    <cfRule type="expression" dxfId="290" priority="296">
      <formula>$P$32="有"</formula>
    </cfRule>
  </conditionalFormatting>
  <conditionalFormatting sqref="F33:I33">
    <cfRule type="expression" dxfId="289" priority="295">
      <formula>$F$8="スキャナ発注"</formula>
    </cfRule>
  </conditionalFormatting>
  <conditionalFormatting sqref="F33:I33">
    <cfRule type="expression" dxfId="288" priority="294">
      <formula>$F$8="契約者情報変更"</formula>
    </cfRule>
  </conditionalFormatting>
  <conditionalFormatting sqref="F33:I33">
    <cfRule type="expression" dxfId="287" priority="293">
      <formula>$F$32="申込なし"</formula>
    </cfRule>
  </conditionalFormatting>
  <conditionalFormatting sqref="F33:I33">
    <cfRule type="expression" dxfId="286" priority="292">
      <formula>$F$32="新規（基本メニュートライアルに含む）"</formula>
    </cfRule>
  </conditionalFormatting>
  <conditionalFormatting sqref="F32:I32">
    <cfRule type="expression" dxfId="285" priority="291">
      <formula>$F$32="廃止"</formula>
    </cfRule>
  </conditionalFormatting>
  <conditionalFormatting sqref="F32:I32">
    <cfRule type="expression" dxfId="284" priority="290">
      <formula>$P$32="無"</formula>
    </cfRule>
  </conditionalFormatting>
  <conditionalFormatting sqref="F32:I32">
    <cfRule type="expression" dxfId="283" priority="289">
      <formula>$F$32="変更（正規版への変更）"</formula>
    </cfRule>
  </conditionalFormatting>
  <conditionalFormatting sqref="F32:I32">
    <cfRule type="expression" dxfId="282" priority="288">
      <formula>$F$8="スキャナ発注"</formula>
    </cfRule>
  </conditionalFormatting>
  <conditionalFormatting sqref="F32:I32">
    <cfRule type="expression" dxfId="281" priority="287">
      <formula>$F$8="契約者情報変更"</formula>
    </cfRule>
  </conditionalFormatting>
  <conditionalFormatting sqref="F32:I32">
    <cfRule type="expression" dxfId="280" priority="286">
      <formula>$F$32="変更（通常版への変更）"</formula>
    </cfRule>
  </conditionalFormatting>
  <conditionalFormatting sqref="F32:I32">
    <cfRule type="expression" dxfId="279" priority="285">
      <formula>$F$32="申込なし"</formula>
    </cfRule>
  </conditionalFormatting>
  <conditionalFormatting sqref="F32:I32">
    <cfRule type="expression" dxfId="278" priority="284">
      <formula>$F$32="申込なし"</formula>
    </cfRule>
  </conditionalFormatting>
  <conditionalFormatting sqref="F32:I32">
    <cfRule type="expression" dxfId="277" priority="283">
      <formula>$F$32="新規（オプション単独申込又は基本メニューと同時申込）"</formula>
    </cfRule>
  </conditionalFormatting>
  <conditionalFormatting sqref="L30:U30">
    <cfRule type="expression" priority="281">
      <formula>"="</formula>
    </cfRule>
    <cfRule type="expression" priority="282">
      <formula>$F$32</formula>
    </cfRule>
  </conditionalFormatting>
  <conditionalFormatting sqref="L30:U30 B31:K32 L32:U33">
    <cfRule type="expression" dxfId="276" priority="280">
      <formula>$F$30="継続利用"</formula>
    </cfRule>
  </conditionalFormatting>
  <conditionalFormatting sqref="B13:K14">
    <cfRule type="expression" dxfId="275" priority="279">
      <formula>$F$8="通常版への変更（同一プラン）"</formula>
    </cfRule>
  </conditionalFormatting>
  <conditionalFormatting sqref="B31 F31">
    <cfRule type="expression" dxfId="274" priority="278">
      <formula>$F$8="スキャナ発注"</formula>
    </cfRule>
  </conditionalFormatting>
  <conditionalFormatting sqref="B31 F31">
    <cfRule type="expression" dxfId="273" priority="277">
      <formula>$F$8="契約者情報変更"</formula>
    </cfRule>
  </conditionalFormatting>
  <conditionalFormatting sqref="B31:K31">
    <cfRule type="expression" dxfId="272" priority="272">
      <formula>$P$30="無"</formula>
    </cfRule>
    <cfRule type="expression" dxfId="271" priority="273">
      <formula>$F$30="申込なし"</formula>
    </cfRule>
    <cfRule type="expression" dxfId="270" priority="274">
      <formula>$F$30="廃止"</formula>
    </cfRule>
    <cfRule type="expression" dxfId="269" priority="275">
      <formula>$F$30="変更（通常版への変更）"</formula>
    </cfRule>
    <cfRule type="expression" dxfId="268" priority="276">
      <formula>$F$30="新規（オプション単独申込又は基本メニューと同時申込）"</formula>
    </cfRule>
  </conditionalFormatting>
  <conditionalFormatting sqref="B31:K31">
    <cfRule type="expression" dxfId="267" priority="271">
      <formula>$F$30="継続利用"</formula>
    </cfRule>
  </conditionalFormatting>
  <conditionalFormatting sqref="B32:E33">
    <cfRule type="expression" dxfId="266" priority="270">
      <formula>$F$30="廃止"</formula>
    </cfRule>
  </conditionalFormatting>
  <conditionalFormatting sqref="B32:E32">
    <cfRule type="expression" dxfId="265" priority="269">
      <formula>$P$30="無"</formula>
    </cfRule>
  </conditionalFormatting>
  <conditionalFormatting sqref="B33:E33">
    <cfRule type="expression" dxfId="264" priority="268">
      <formula>$P$30="有"</formula>
    </cfRule>
  </conditionalFormatting>
  <conditionalFormatting sqref="B32:E32">
    <cfRule type="expression" dxfId="263" priority="267">
      <formula>$F$30="変更（正規版への変更）"</formula>
    </cfRule>
  </conditionalFormatting>
  <conditionalFormatting sqref="B32:E33">
    <cfRule type="expression" dxfId="262" priority="266">
      <formula>$F$8="スキャナ発注"</formula>
    </cfRule>
  </conditionalFormatting>
  <conditionalFormatting sqref="B32:E33">
    <cfRule type="expression" dxfId="261" priority="265">
      <formula>$F$8="契約者情報変更"</formula>
    </cfRule>
  </conditionalFormatting>
  <conditionalFormatting sqref="B32:E32">
    <cfRule type="expression" dxfId="260" priority="264">
      <formula>$F$30="変更（通常版への変更）"</formula>
    </cfRule>
  </conditionalFormatting>
  <conditionalFormatting sqref="B32:E33">
    <cfRule type="expression" dxfId="259" priority="263">
      <formula>$F$30="申込なし"</formula>
    </cfRule>
  </conditionalFormatting>
  <conditionalFormatting sqref="B32:E32">
    <cfRule type="expression" dxfId="258" priority="262">
      <formula>$F$30="申込なし"</formula>
    </cfRule>
  </conditionalFormatting>
  <conditionalFormatting sqref="B32:E32">
    <cfRule type="expression" dxfId="257" priority="261">
      <formula>$F$30="新規（オプション単独申込又は基本メニューと同時申込）"</formula>
    </cfRule>
  </conditionalFormatting>
  <conditionalFormatting sqref="B33:E33">
    <cfRule type="expression" dxfId="256" priority="260">
      <formula>$F$30="新規（基本メニュートライアルに含む）"</formula>
    </cfRule>
  </conditionalFormatting>
  <conditionalFormatting sqref="F33:I33">
    <cfRule type="expression" dxfId="255" priority="259">
      <formula>$F$30="廃止"</formula>
    </cfRule>
  </conditionalFormatting>
  <conditionalFormatting sqref="F33:I33">
    <cfRule type="expression" dxfId="254" priority="258">
      <formula>$P$30="有"</formula>
    </cfRule>
  </conditionalFormatting>
  <conditionalFormatting sqref="F33:I33">
    <cfRule type="expression" dxfId="253" priority="257">
      <formula>$F$8="スキャナ発注"</formula>
    </cfRule>
  </conditionalFormatting>
  <conditionalFormatting sqref="F33:I33">
    <cfRule type="expression" dxfId="252" priority="256">
      <formula>$F$8="契約者情報変更"</formula>
    </cfRule>
  </conditionalFormatting>
  <conditionalFormatting sqref="F33:I33">
    <cfRule type="expression" dxfId="251" priority="255">
      <formula>$F$30="申込なし"</formula>
    </cfRule>
  </conditionalFormatting>
  <conditionalFormatting sqref="F33:I33">
    <cfRule type="expression" dxfId="250" priority="254">
      <formula>$F$30="新規（基本メニュートライアルに含む）"</formula>
    </cfRule>
  </conditionalFormatting>
  <conditionalFormatting sqref="F32:I32">
    <cfRule type="expression" dxfId="249" priority="253">
      <formula>$F$30="廃止"</formula>
    </cfRule>
  </conditionalFormatting>
  <conditionalFormatting sqref="F32:I32">
    <cfRule type="expression" dxfId="248" priority="252">
      <formula>$P$30="無"</formula>
    </cfRule>
  </conditionalFormatting>
  <conditionalFormatting sqref="F32:I32">
    <cfRule type="expression" dxfId="247" priority="251">
      <formula>$F$30="変更（正規版への変更）"</formula>
    </cfRule>
  </conditionalFormatting>
  <conditionalFormatting sqref="F32:I32">
    <cfRule type="expression" dxfId="246" priority="250">
      <formula>$F$8="スキャナ発注"</formula>
    </cfRule>
  </conditionalFormatting>
  <conditionalFormatting sqref="F32:I32">
    <cfRule type="expression" dxfId="245" priority="249">
      <formula>$F$8="契約者情報変更"</formula>
    </cfRule>
  </conditionalFormatting>
  <conditionalFormatting sqref="F32:I32">
    <cfRule type="expression" dxfId="244" priority="248">
      <formula>$F$30="変更（通常版への変更）"</formula>
    </cfRule>
  </conditionalFormatting>
  <conditionalFormatting sqref="F32:I32">
    <cfRule type="expression" dxfId="243" priority="247">
      <formula>$F$30="申込なし"</formula>
    </cfRule>
  </conditionalFormatting>
  <conditionalFormatting sqref="F32:I32">
    <cfRule type="expression" dxfId="242" priority="246">
      <formula>$F$30="申込なし"</formula>
    </cfRule>
  </conditionalFormatting>
  <conditionalFormatting sqref="F32:I32">
    <cfRule type="expression" dxfId="241" priority="245">
      <formula>$F$30="新規（オプション単独申込又は基本メニューと同時申込）"</formula>
    </cfRule>
  </conditionalFormatting>
  <conditionalFormatting sqref="B32:K32">
    <cfRule type="expression" dxfId="240" priority="244">
      <formula>$F$30="継続利用"</formula>
    </cfRule>
  </conditionalFormatting>
  <conditionalFormatting sqref="L33:O33">
    <cfRule type="expression" dxfId="239" priority="243">
      <formula>$F$30="新規"</formula>
    </cfRule>
  </conditionalFormatting>
  <conditionalFormatting sqref="L33:O33">
    <cfRule type="expression" dxfId="238" priority="242">
      <formula>$P$30="有"</formula>
    </cfRule>
  </conditionalFormatting>
  <conditionalFormatting sqref="L33:O33 L30:S30">
    <cfRule type="expression" dxfId="237" priority="241">
      <formula>$F$30="変更（正規版への変更）"</formula>
    </cfRule>
  </conditionalFormatting>
  <conditionalFormatting sqref="L30:S30 L33:O33">
    <cfRule type="expression" dxfId="236" priority="240">
      <formula>$F$8="スキャナ発注"</formula>
    </cfRule>
  </conditionalFormatting>
  <conditionalFormatting sqref="L30:S30 L33:O33">
    <cfRule type="expression" dxfId="235" priority="239">
      <formula>$F$8="契約者情報変更"</formula>
    </cfRule>
  </conditionalFormatting>
  <conditionalFormatting sqref="L32:S32 L33:O33">
    <cfRule type="expression" dxfId="234" priority="232">
      <formula>$F$8="スキャナ発注"</formula>
    </cfRule>
    <cfRule type="expression" dxfId="233" priority="236">
      <formula>$F$30="変更（正規版への変更）"</formula>
    </cfRule>
    <cfRule type="expression" dxfId="232" priority="238">
      <formula>$F$30="新規"</formula>
    </cfRule>
  </conditionalFormatting>
  <conditionalFormatting sqref="L33:O33 L30:S30 L32:S32">
    <cfRule type="expression" dxfId="231" priority="237">
      <formula>$F$30="申込なし"</formula>
    </cfRule>
  </conditionalFormatting>
  <conditionalFormatting sqref="L32:S32 L33:O33">
    <cfRule type="expression" dxfId="230" priority="234">
      <formula>$F$30="新規（オプション単独申込又は基本メニューと同時申込）"</formula>
    </cfRule>
    <cfRule type="expression" dxfId="229" priority="235">
      <formula>$F$30="新規（基本メニュー2ヶ月トライアル版に含む）"</formula>
    </cfRule>
  </conditionalFormatting>
  <conditionalFormatting sqref="L33:O33 L30:S30 L32:S32">
    <cfRule type="expression" dxfId="228" priority="233">
      <formula>$F$30="変更（通常版への変更）"</formula>
    </cfRule>
  </conditionalFormatting>
  <conditionalFormatting sqref="L32:S32">
    <cfRule type="expression" dxfId="227" priority="231">
      <formula>$F$8="契約者情報変更"</formula>
    </cfRule>
  </conditionalFormatting>
  <conditionalFormatting sqref="L32:O32">
    <cfRule type="expression" dxfId="226" priority="226">
      <formula>$F$30="新規（基本メニュー30日版トライアルに含む）"</formula>
    </cfRule>
    <cfRule type="expression" dxfId="225" priority="230">
      <formula>$F$30="新規（基本メニュー30日版トライアル版に含む）"</formula>
    </cfRule>
  </conditionalFormatting>
  <conditionalFormatting sqref="L33:O33">
    <cfRule type="expression" dxfId="224" priority="229">
      <formula>$F$8="契約者情報変更"</formula>
    </cfRule>
  </conditionalFormatting>
  <conditionalFormatting sqref="L33:O33">
    <cfRule type="expression" dxfId="223" priority="228">
      <formula>$F$30="新規（基本メニュー30日版トライアル版に含む）"</formula>
    </cfRule>
  </conditionalFormatting>
  <conditionalFormatting sqref="P32:S32">
    <cfRule type="expression" dxfId="222" priority="227">
      <formula>$F$30="新規（基本メニュー30日版トライアル版に含む）"</formula>
    </cfRule>
  </conditionalFormatting>
  <conditionalFormatting sqref="L33:O33">
    <cfRule type="expression" dxfId="221" priority="225">
      <formula>$F$8="契約者情報変更"</formula>
    </cfRule>
  </conditionalFormatting>
  <conditionalFormatting sqref="L33:O33">
    <cfRule type="expression" dxfId="220" priority="223">
      <formula>$F$30="新規（基本メニュー30日版トライアルに含む）"</formula>
    </cfRule>
    <cfRule type="expression" dxfId="219" priority="224">
      <formula>$F$30="新規（基本メニュー30日版トライアル版に含む）"</formula>
    </cfRule>
  </conditionalFormatting>
  <conditionalFormatting sqref="P32:U32">
    <cfRule type="expression" dxfId="218" priority="222">
      <formula>$F$30="新規（基本メニュー30日版トライアルに含む）"</formula>
    </cfRule>
  </conditionalFormatting>
  <conditionalFormatting sqref="L30:O30">
    <cfRule type="expression" dxfId="217" priority="221">
      <formula>$F$30="新規（オプション単独申込又は基本メニューと同時申込）"</formula>
    </cfRule>
  </conditionalFormatting>
  <conditionalFormatting sqref="P30:S30">
    <cfRule type="expression" dxfId="216" priority="220">
      <formula>$F$30="新規（オプション単独申込又は基本メニューと同時申込）"</formula>
    </cfRule>
  </conditionalFormatting>
  <conditionalFormatting sqref="P33:S33">
    <cfRule type="expression" dxfId="215" priority="219">
      <formula>$F$30="新規"</formula>
    </cfRule>
  </conditionalFormatting>
  <conditionalFormatting sqref="P33:S33">
    <cfRule type="expression" dxfId="214" priority="218">
      <formula>$P$30="有"</formula>
    </cfRule>
  </conditionalFormatting>
  <conditionalFormatting sqref="P33:S33">
    <cfRule type="expression" dxfId="213" priority="217">
      <formula>$F$30="変更（正規版への変更）"</formula>
    </cfRule>
  </conditionalFormatting>
  <conditionalFormatting sqref="P33:S33">
    <cfRule type="expression" dxfId="212" priority="216">
      <formula>$F$8="スキャナ発注"</formula>
    </cfRule>
  </conditionalFormatting>
  <conditionalFormatting sqref="P33:S33">
    <cfRule type="expression" dxfId="211" priority="215">
      <formula>$F$8="契約者情報変更"</formula>
    </cfRule>
  </conditionalFormatting>
  <conditionalFormatting sqref="P33:S33">
    <cfRule type="expression" dxfId="210" priority="208">
      <formula>$F$8="スキャナ発注"</formula>
    </cfRule>
    <cfRule type="expression" dxfId="209" priority="212">
      <formula>$F$30="変更（正規版への変更）"</formula>
    </cfRule>
    <cfRule type="expression" dxfId="208" priority="214">
      <formula>$F$30="新規"</formula>
    </cfRule>
  </conditionalFormatting>
  <conditionalFormatting sqref="P33:S33">
    <cfRule type="expression" dxfId="207" priority="213">
      <formula>$F$30="申込なし"</formula>
    </cfRule>
  </conditionalFormatting>
  <conditionalFormatting sqref="P33:S33">
    <cfRule type="expression" dxfId="206" priority="210">
      <formula>$F$30="新規（オプション単独申込又は基本メニューと同時申込）"</formula>
    </cfRule>
    <cfRule type="expression" dxfId="205" priority="211">
      <formula>$F$30="新規（基本メニュー2ヶ月トライアル版に含む）"</formula>
    </cfRule>
  </conditionalFormatting>
  <conditionalFormatting sqref="P33:S33">
    <cfRule type="expression" dxfId="204" priority="209">
      <formula>$F$30="変更（通常版への変更）"</formula>
    </cfRule>
  </conditionalFormatting>
  <conditionalFormatting sqref="P33:S33">
    <cfRule type="expression" dxfId="203" priority="207">
      <formula>$F$8="契約者情報変更"</formula>
    </cfRule>
  </conditionalFormatting>
  <conditionalFormatting sqref="P33:S33">
    <cfRule type="expression" dxfId="202" priority="206">
      <formula>$F$30="新規（基本メニュー30日版トライアル版に含む）"</formula>
    </cfRule>
  </conditionalFormatting>
  <conditionalFormatting sqref="P33:S33">
    <cfRule type="expression" dxfId="201" priority="205">
      <formula>$F$8="契約者情報変更"</formula>
    </cfRule>
  </conditionalFormatting>
  <conditionalFormatting sqref="P33:S33">
    <cfRule type="expression" dxfId="200" priority="203">
      <formula>$F$30="新規（基本メニュー30日版トライアルに含む）"</formula>
    </cfRule>
    <cfRule type="expression" dxfId="199" priority="204">
      <formula>$F$30="新規（基本メニュー30日版トライアル版に含む）"</formula>
    </cfRule>
  </conditionalFormatting>
  <conditionalFormatting sqref="L32:U33">
    <cfRule type="expression" dxfId="198" priority="202">
      <formula>$F$30="新規（基本メニュートライアルに含む）"</formula>
    </cfRule>
  </conditionalFormatting>
  <conditionalFormatting sqref="L32:U32">
    <cfRule type="expression" dxfId="197" priority="201">
      <formula>$P$30="無"</formula>
    </cfRule>
  </conditionalFormatting>
  <conditionalFormatting sqref="L30:U30">
    <cfRule type="expression" priority="199">
      <formula>"="</formula>
    </cfRule>
    <cfRule type="expression" priority="200">
      <formula>$F$30</formula>
    </cfRule>
  </conditionalFormatting>
  <conditionalFormatting sqref="L30:U30 L32:U33">
    <cfRule type="expression" dxfId="196" priority="198">
      <formula>$F$30="継続利用"</formula>
    </cfRule>
  </conditionalFormatting>
  <conditionalFormatting sqref="F36:K36">
    <cfRule type="expression" dxfId="195" priority="196">
      <formula>$F$8="スキャナ発注"</formula>
    </cfRule>
    <cfRule type="expression" dxfId="194" priority="197">
      <formula>$F$8="契約者情報変更"</formula>
    </cfRule>
  </conditionalFormatting>
  <conditionalFormatting sqref="L36:N36">
    <cfRule type="expression" dxfId="193" priority="190">
      <formula>$F$8="契約者情報変更"</formula>
    </cfRule>
    <cfRule type="expression" dxfId="192" priority="191">
      <formula>$F$8="スキャナ発注"</formula>
    </cfRule>
    <cfRule type="expression" dxfId="191" priority="193">
      <formula>$F$36="新規"</formula>
    </cfRule>
    <cfRule type="expression" dxfId="190" priority="195">
      <formula>$F$36="申込なし"</formula>
    </cfRule>
  </conditionalFormatting>
  <conditionalFormatting sqref="O36:P36">
    <cfRule type="expression" dxfId="189" priority="135">
      <formula>$F$8="スキャナ発注"</formula>
    </cfRule>
    <cfRule type="expression" dxfId="188" priority="192">
      <formula>$F$36="新規"</formula>
    </cfRule>
    <cfRule type="expression" dxfId="187" priority="194">
      <formula>$F$36="申込なし"</formula>
    </cfRule>
  </conditionalFormatting>
  <conditionalFormatting sqref="B36:E36">
    <cfRule type="expression" dxfId="186" priority="188">
      <formula>$F$8="スキャナ発注"</formula>
    </cfRule>
    <cfRule type="expression" dxfId="185" priority="189">
      <formula>$F$8="契約者情報変更"</formula>
    </cfRule>
  </conditionalFormatting>
  <conditionalFormatting sqref="Q36:S36">
    <cfRule type="expression" dxfId="184" priority="187">
      <formula>$F$8="スキャナ発注"</formula>
    </cfRule>
  </conditionalFormatting>
  <conditionalFormatting sqref="Q36:S36">
    <cfRule type="expression" dxfId="183" priority="186">
      <formula>$F$8="契約者情報変更"</formula>
    </cfRule>
  </conditionalFormatting>
  <conditionalFormatting sqref="Q36:S36 B61 L61 J61 T61 F37:F61">
    <cfRule type="expression" dxfId="182" priority="185">
      <formula>$F$36="申込なし"</formula>
    </cfRule>
  </conditionalFormatting>
  <conditionalFormatting sqref="Q36:S36 J61 T61 F37:F61">
    <cfRule type="expression" dxfId="181" priority="184">
      <formula>$F$36="全廃止"</formula>
    </cfRule>
  </conditionalFormatting>
  <conditionalFormatting sqref="T36:U36">
    <cfRule type="expression" dxfId="180" priority="183">
      <formula>$F$8="スキャナ発注"</formula>
    </cfRule>
  </conditionalFormatting>
  <conditionalFormatting sqref="T36:U36">
    <cfRule type="expression" dxfId="179" priority="182">
      <formula>$F$8="契約者情報変更"</formula>
    </cfRule>
  </conditionalFormatting>
  <conditionalFormatting sqref="T36:U36">
    <cfRule type="expression" dxfId="178" priority="181">
      <formula>$F$36="申込なし"</formula>
    </cfRule>
  </conditionalFormatting>
  <conditionalFormatting sqref="T36:U36">
    <cfRule type="expression" dxfId="177" priority="180">
      <formula>$F$36="全廃止"</formula>
    </cfRule>
  </conditionalFormatting>
  <conditionalFormatting sqref="B62:E62">
    <cfRule type="expression" dxfId="176" priority="179">
      <formula>$F$8="スキャナ発注"</formula>
    </cfRule>
  </conditionalFormatting>
  <conditionalFormatting sqref="B62:E62">
    <cfRule type="expression" dxfId="175" priority="178">
      <formula>$F$8="契約者情報変更"</formula>
    </cfRule>
  </conditionalFormatting>
  <conditionalFormatting sqref="B62:E62">
    <cfRule type="expression" dxfId="174" priority="177">
      <formula>$F$36="申込なし"</formula>
    </cfRule>
  </conditionalFormatting>
  <conditionalFormatting sqref="B62:E62">
    <cfRule type="expression" dxfId="173" priority="176">
      <formula>$F$36="数量減"</formula>
    </cfRule>
  </conditionalFormatting>
  <conditionalFormatting sqref="B62:E62">
    <cfRule type="expression" dxfId="172" priority="175">
      <formula>$F$36="全廃止"</formula>
    </cfRule>
  </conditionalFormatting>
  <conditionalFormatting sqref="F62">
    <cfRule type="expression" dxfId="171" priority="174">
      <formula>$F$8="スキャナ発注"</formula>
    </cfRule>
  </conditionalFormatting>
  <conditionalFormatting sqref="F62">
    <cfRule type="expression" dxfId="170" priority="173">
      <formula>$F$8="契約者情報変更"</formula>
    </cfRule>
  </conditionalFormatting>
  <conditionalFormatting sqref="F62">
    <cfRule type="expression" dxfId="169" priority="172">
      <formula>$F$36="申込なし"</formula>
    </cfRule>
  </conditionalFormatting>
  <conditionalFormatting sqref="F62">
    <cfRule type="expression" dxfId="168" priority="171">
      <formula>$F$36="数量減"</formula>
    </cfRule>
  </conditionalFormatting>
  <conditionalFormatting sqref="F62">
    <cfRule type="expression" dxfId="167" priority="170">
      <formula>$F$36="全廃止"</formula>
    </cfRule>
  </conditionalFormatting>
  <conditionalFormatting sqref="L62:O62">
    <cfRule type="expression" dxfId="166" priority="169">
      <formula>$F$8="スキャナ発注"</formula>
    </cfRule>
  </conditionalFormatting>
  <conditionalFormatting sqref="L62:O62">
    <cfRule type="expression" dxfId="165" priority="164">
      <formula>$F$36="数量増"</formula>
    </cfRule>
    <cfRule type="expression" dxfId="164" priority="167">
      <formula>$F$36="変更"</formula>
    </cfRule>
    <cfRule type="expression" dxfId="163" priority="168">
      <formula>$F$36="新規"</formula>
    </cfRule>
  </conditionalFormatting>
  <conditionalFormatting sqref="L62:O62">
    <cfRule type="expression" dxfId="162" priority="166">
      <formula>$F$8="契約者情報変更"</formula>
    </cfRule>
  </conditionalFormatting>
  <conditionalFormatting sqref="L62:O62">
    <cfRule type="expression" dxfId="161" priority="165">
      <formula>$F$36="申込なし"</formula>
    </cfRule>
  </conditionalFormatting>
  <conditionalFormatting sqref="P62">
    <cfRule type="expression" dxfId="160" priority="163">
      <formula>$F$8="スキャナ発注"</formula>
    </cfRule>
  </conditionalFormatting>
  <conditionalFormatting sqref="P62">
    <cfRule type="expression" dxfId="159" priority="158">
      <formula>$F$36="数量増"</formula>
    </cfRule>
    <cfRule type="expression" dxfId="158" priority="161">
      <formula>$F$36="変更"</formula>
    </cfRule>
    <cfRule type="expression" dxfId="157" priority="162">
      <formula>$F$36="新規"</formula>
    </cfRule>
  </conditionalFormatting>
  <conditionalFormatting sqref="P62">
    <cfRule type="expression" dxfId="156" priority="160">
      <formula>$F$8="契約者情報変更"</formula>
    </cfRule>
  </conditionalFormatting>
  <conditionalFormatting sqref="P62">
    <cfRule type="expression" dxfId="155" priority="159">
      <formula>$F$36="申込なし"</formula>
    </cfRule>
  </conditionalFormatting>
  <conditionalFormatting sqref="B47">
    <cfRule type="expression" dxfId="154" priority="157">
      <formula>$F$36="申込なし"</formula>
    </cfRule>
  </conditionalFormatting>
  <conditionalFormatting sqref="B47">
    <cfRule type="expression" dxfId="153" priority="156">
      <formula>$F$8="契約者情報変更"</formula>
    </cfRule>
  </conditionalFormatting>
  <conditionalFormatting sqref="B37:D61 L37:N61">
    <cfRule type="expression" dxfId="152" priority="151">
      <formula>$F$8="スキャナ発注"</formula>
    </cfRule>
    <cfRule type="expression" dxfId="151" priority="155">
      <formula>$F$36="全廃止"</formula>
    </cfRule>
  </conditionalFormatting>
  <conditionalFormatting sqref="J47:J55">
    <cfRule type="expression" dxfId="150" priority="154">
      <formula>$F$36="申込なし"</formula>
    </cfRule>
  </conditionalFormatting>
  <conditionalFormatting sqref="J47:J55 J61">
    <cfRule type="expression" dxfId="149" priority="153">
      <formula>$F$8="契約者情報変更"</formula>
    </cfRule>
  </conditionalFormatting>
  <conditionalFormatting sqref="J47:J55">
    <cfRule type="expression" dxfId="148" priority="152">
      <formula>$F$36="全廃止"</formula>
    </cfRule>
  </conditionalFormatting>
  <conditionalFormatting sqref="B48:B55">
    <cfRule type="expression" dxfId="147" priority="150">
      <formula>$F$36="申込なし"</formula>
    </cfRule>
  </conditionalFormatting>
  <conditionalFormatting sqref="B48:B55 B61">
    <cfRule type="expression" dxfId="146" priority="149">
      <formula>$F$8="契約者情報変更"</formula>
    </cfRule>
  </conditionalFormatting>
  <conditionalFormatting sqref="L47:L55">
    <cfRule type="expression" dxfId="145" priority="148">
      <formula>$F$36="申込なし"</formula>
    </cfRule>
  </conditionalFormatting>
  <conditionalFormatting sqref="L47:L55 L61">
    <cfRule type="expression" dxfId="144" priority="147">
      <formula>$F$8="契約者情報変更"</formula>
    </cfRule>
  </conditionalFormatting>
  <conditionalFormatting sqref="J47:J55">
    <cfRule type="expression" dxfId="143" priority="146">
      <formula>$F$36="申込なし"</formula>
    </cfRule>
  </conditionalFormatting>
  <conditionalFormatting sqref="J47:J55 J61">
    <cfRule type="expression" dxfId="142" priority="145">
      <formula>$F$8="契約者情報変更"</formula>
    </cfRule>
  </conditionalFormatting>
  <conditionalFormatting sqref="J47:J55">
    <cfRule type="expression" dxfId="141" priority="144">
      <formula>$F$36="全廃止"</formula>
    </cfRule>
  </conditionalFormatting>
  <conditionalFormatting sqref="J47:J55 J61">
    <cfRule type="expression" dxfId="140" priority="143">
      <formula>$F$8="スキャナ発注"</formula>
    </cfRule>
  </conditionalFormatting>
  <conditionalFormatting sqref="T47:T55">
    <cfRule type="expression" dxfId="139" priority="142">
      <formula>$F$36="申込なし"</formula>
    </cfRule>
  </conditionalFormatting>
  <conditionalFormatting sqref="T47:T55 T61">
    <cfRule type="expression" dxfId="138" priority="141">
      <formula>$F$8="契約者情報変更"</formula>
    </cfRule>
  </conditionalFormatting>
  <conditionalFormatting sqref="T47:T55">
    <cfRule type="expression" dxfId="137" priority="140">
      <formula>$F$36="全廃止"</formula>
    </cfRule>
  </conditionalFormatting>
  <conditionalFormatting sqref="T47:T55">
    <cfRule type="expression" dxfId="136" priority="139">
      <formula>$F$36="申込なし"</formula>
    </cfRule>
  </conditionalFormatting>
  <conditionalFormatting sqref="T47:T55 T61">
    <cfRule type="expression" dxfId="135" priority="138">
      <formula>$F$8="契約者情報変更"</formula>
    </cfRule>
  </conditionalFormatting>
  <conditionalFormatting sqref="T47:T55">
    <cfRule type="expression" dxfId="134" priority="137">
      <formula>$F$36="全廃止"</formula>
    </cfRule>
  </conditionalFormatting>
  <conditionalFormatting sqref="T47:T55 T61">
    <cfRule type="expression" dxfId="133" priority="136">
      <formula>$F$8="スキャナ発注"</formula>
    </cfRule>
  </conditionalFormatting>
  <conditionalFormatting sqref="B37">
    <cfRule type="expression" dxfId="132" priority="134">
      <formula>$F$36="申込なし"</formula>
    </cfRule>
  </conditionalFormatting>
  <conditionalFormatting sqref="B37">
    <cfRule type="expression" dxfId="131" priority="133">
      <formula>$F$8="契約者情報変更"</formula>
    </cfRule>
  </conditionalFormatting>
  <conditionalFormatting sqref="E37:E61">
    <cfRule type="expression" dxfId="130" priority="132">
      <formula>$F$36="申込なし"</formula>
    </cfRule>
  </conditionalFormatting>
  <conditionalFormatting sqref="E37:E61">
    <cfRule type="expression" dxfId="129" priority="131">
      <formula>$F$8="契約者情報変更"</formula>
    </cfRule>
  </conditionalFormatting>
  <conditionalFormatting sqref="E37:E61">
    <cfRule type="expression" dxfId="128" priority="130">
      <formula>$F$36="全廃止"</formula>
    </cfRule>
  </conditionalFormatting>
  <conditionalFormatting sqref="J37:J46">
    <cfRule type="expression" dxfId="127" priority="129">
      <formula>$F$36="申込なし"</formula>
    </cfRule>
  </conditionalFormatting>
  <conditionalFormatting sqref="J37:J46">
    <cfRule type="expression" dxfId="126" priority="128">
      <formula>$F$8="契約者情報変更"</formula>
    </cfRule>
  </conditionalFormatting>
  <conditionalFormatting sqref="J37:J46">
    <cfRule type="expression" dxfId="125" priority="127">
      <formula>$F$36="全廃止"</formula>
    </cfRule>
  </conditionalFormatting>
  <conditionalFormatting sqref="B38:B46">
    <cfRule type="expression" dxfId="124" priority="126">
      <formula>$F$36="申込なし"</formula>
    </cfRule>
  </conditionalFormatting>
  <conditionalFormatting sqref="B38:B46">
    <cfRule type="expression" dxfId="123" priority="125">
      <formula>$F$8="契約者情報変更"</formula>
    </cfRule>
  </conditionalFormatting>
  <conditionalFormatting sqref="L37:L46">
    <cfRule type="expression" dxfId="122" priority="124">
      <formula>$F$36="申込なし"</formula>
    </cfRule>
  </conditionalFormatting>
  <conditionalFormatting sqref="L37:L46">
    <cfRule type="expression" dxfId="121" priority="123">
      <formula>$F$8="契約者情報変更"</formula>
    </cfRule>
  </conditionalFormatting>
  <conditionalFormatting sqref="E37:E61">
    <cfRule type="expression" dxfId="120" priority="122">
      <formula>$F$8="スキャナ発注"</formula>
    </cfRule>
  </conditionalFormatting>
  <conditionalFormatting sqref="O37:O61">
    <cfRule type="expression" dxfId="119" priority="121">
      <formula>$F$36="申込なし"</formula>
    </cfRule>
  </conditionalFormatting>
  <conditionalFormatting sqref="O37:O61">
    <cfRule type="expression" dxfId="118" priority="120">
      <formula>$F$8="契約者情報変更"</formula>
    </cfRule>
  </conditionalFormatting>
  <conditionalFormatting sqref="O37:O61">
    <cfRule type="expression" dxfId="117" priority="119">
      <formula>$F$36="全廃止"</formula>
    </cfRule>
  </conditionalFormatting>
  <conditionalFormatting sqref="O37:O61">
    <cfRule type="expression" dxfId="116" priority="118">
      <formula>$F$8="スキャナ発注"</formula>
    </cfRule>
  </conditionalFormatting>
  <conditionalFormatting sqref="J37:J46">
    <cfRule type="expression" dxfId="115" priority="117">
      <formula>$F$36="申込なし"</formula>
    </cfRule>
  </conditionalFormatting>
  <conditionalFormatting sqref="J37:J46 F37:F61">
    <cfRule type="expression" dxfId="114" priority="116">
      <formula>$F$8="契約者情報変更"</formula>
    </cfRule>
  </conditionalFormatting>
  <conditionalFormatting sqref="J37:J46">
    <cfRule type="expression" dxfId="113" priority="115">
      <formula>$F$36="全廃止"</formula>
    </cfRule>
  </conditionalFormatting>
  <conditionalFormatting sqref="J37:J46 F37:F61">
    <cfRule type="expression" dxfId="112" priority="114">
      <formula>$F$8="スキャナ発注"</formula>
    </cfRule>
  </conditionalFormatting>
  <conditionalFormatting sqref="T37:T46">
    <cfRule type="expression" dxfId="111" priority="113">
      <formula>$F$36="申込なし"</formula>
    </cfRule>
  </conditionalFormatting>
  <conditionalFormatting sqref="T37:T46">
    <cfRule type="expression" dxfId="110" priority="112">
      <formula>$F$8="契約者情報変更"</formula>
    </cfRule>
  </conditionalFormatting>
  <conditionalFormatting sqref="T37:T46">
    <cfRule type="expression" dxfId="109" priority="111">
      <formula>$F$36="全廃止"</formula>
    </cfRule>
  </conditionalFormatting>
  <conditionalFormatting sqref="T37:T46">
    <cfRule type="expression" dxfId="108" priority="110">
      <formula>$F$36="申込なし"</formula>
    </cfRule>
  </conditionalFormatting>
  <conditionalFormatting sqref="T37:T46">
    <cfRule type="expression" dxfId="107" priority="109">
      <formula>$F$8="契約者情報変更"</formula>
    </cfRule>
  </conditionalFormatting>
  <conditionalFormatting sqref="T37:T46">
    <cfRule type="expression" dxfId="106" priority="108">
      <formula>$F$36="全廃止"</formula>
    </cfRule>
  </conditionalFormatting>
  <conditionalFormatting sqref="T37:T46">
    <cfRule type="expression" dxfId="105" priority="107">
      <formula>$F$8="スキャナ発注"</formula>
    </cfRule>
  </conditionalFormatting>
  <conditionalFormatting sqref="B56">
    <cfRule type="expression" dxfId="104" priority="106">
      <formula>$F$36="申込なし"</formula>
    </cfRule>
  </conditionalFormatting>
  <conditionalFormatting sqref="B56">
    <cfRule type="expression" dxfId="103" priority="105">
      <formula>$F$8="契約者情報変更"</formula>
    </cfRule>
  </conditionalFormatting>
  <conditionalFormatting sqref="J56:J60">
    <cfRule type="expression" dxfId="102" priority="104">
      <formula>$F$36="申込なし"</formula>
    </cfRule>
  </conditionalFormatting>
  <conditionalFormatting sqref="J56:J60">
    <cfRule type="expression" dxfId="101" priority="103">
      <formula>$F$8="契約者情報変更"</formula>
    </cfRule>
  </conditionalFormatting>
  <conditionalFormatting sqref="J56:J60">
    <cfRule type="expression" dxfId="100" priority="102">
      <formula>$F$36="全廃止"</formula>
    </cfRule>
  </conditionalFormatting>
  <conditionalFormatting sqref="B57:B60">
    <cfRule type="expression" dxfId="99" priority="101">
      <formula>$F$36="申込なし"</formula>
    </cfRule>
  </conditionalFormatting>
  <conditionalFormatting sqref="B57:B60">
    <cfRule type="expression" dxfId="98" priority="100">
      <formula>$F$8="契約者情報変更"</formula>
    </cfRule>
  </conditionalFormatting>
  <conditionalFormatting sqref="L56:L60">
    <cfRule type="expression" dxfId="97" priority="99">
      <formula>$F$36="申込なし"</formula>
    </cfRule>
  </conditionalFormatting>
  <conditionalFormatting sqref="L56:L60">
    <cfRule type="expression" dxfId="96" priority="98">
      <formula>$F$8="契約者情報変更"</formula>
    </cfRule>
  </conditionalFormatting>
  <conditionalFormatting sqref="J56:J60">
    <cfRule type="expression" dxfId="95" priority="97">
      <formula>$F$36="申込なし"</formula>
    </cfRule>
  </conditionalFormatting>
  <conditionalFormatting sqref="J56:J60">
    <cfRule type="expression" dxfId="94" priority="96">
      <formula>$F$8="契約者情報変更"</formula>
    </cfRule>
  </conditionalFormatting>
  <conditionalFormatting sqref="J56:J60">
    <cfRule type="expression" dxfId="93" priority="95">
      <formula>$F$36="全廃止"</formula>
    </cfRule>
  </conditionalFormatting>
  <conditionalFormatting sqref="J56:J60">
    <cfRule type="expression" dxfId="92" priority="94">
      <formula>$F$8="スキャナ発注"</formula>
    </cfRule>
  </conditionalFormatting>
  <conditionalFormatting sqref="T56:T60">
    <cfRule type="expression" dxfId="91" priority="93">
      <formula>$F$36="申込なし"</formula>
    </cfRule>
  </conditionalFormatting>
  <conditionalFormatting sqref="T56:T60">
    <cfRule type="expression" dxfId="90" priority="92">
      <formula>$F$8="契約者情報変更"</formula>
    </cfRule>
  </conditionalFormatting>
  <conditionalFormatting sqref="T56:T60">
    <cfRule type="expression" dxfId="89" priority="91">
      <formula>$F$36="全廃止"</formula>
    </cfRule>
  </conditionalFormatting>
  <conditionalFormatting sqref="T56:T60">
    <cfRule type="expression" dxfId="88" priority="90">
      <formula>$F$36="申込なし"</formula>
    </cfRule>
  </conditionalFormatting>
  <conditionalFormatting sqref="T56:T60">
    <cfRule type="expression" dxfId="87" priority="89">
      <formula>$F$8="契約者情報変更"</formula>
    </cfRule>
  </conditionalFormatting>
  <conditionalFormatting sqref="T56:T60">
    <cfRule type="expression" dxfId="86" priority="88">
      <formula>$F$36="全廃止"</formula>
    </cfRule>
  </conditionalFormatting>
  <conditionalFormatting sqref="T56:T60">
    <cfRule type="expression" dxfId="85" priority="87">
      <formula>$F$8="スキャナ発注"</formula>
    </cfRule>
  </conditionalFormatting>
  <conditionalFormatting sqref="G37:G61">
    <cfRule type="expression" dxfId="84" priority="86">
      <formula>$F$36="申込なし"</formula>
    </cfRule>
  </conditionalFormatting>
  <conditionalFormatting sqref="G37:G61">
    <cfRule type="expression" dxfId="83" priority="85">
      <formula>$F$8="契約者情報変更"</formula>
    </cfRule>
  </conditionalFormatting>
  <conditionalFormatting sqref="G37:G61">
    <cfRule type="expression" dxfId="82" priority="84">
      <formula>$F$36="全廃止"</formula>
    </cfRule>
  </conditionalFormatting>
  <conditionalFormatting sqref="G37:G61">
    <cfRule type="expression" dxfId="81" priority="83">
      <formula>$F$8="スキャナ発注"</formula>
    </cfRule>
  </conditionalFormatting>
  <conditionalFormatting sqref="H37:H61">
    <cfRule type="expression" dxfId="80" priority="82">
      <formula>$F$36="申込なし"</formula>
    </cfRule>
  </conditionalFormatting>
  <conditionalFormatting sqref="H37:H61">
    <cfRule type="expression" dxfId="79" priority="81">
      <formula>$F$8="契約者情報変更"</formula>
    </cfRule>
  </conditionalFormatting>
  <conditionalFormatting sqref="H37:H61">
    <cfRule type="expression" dxfId="78" priority="80">
      <formula>$F$36="全廃止"</formula>
    </cfRule>
  </conditionalFormatting>
  <conditionalFormatting sqref="H37:H61">
    <cfRule type="expression" dxfId="77" priority="79">
      <formula>$F$8="スキャナ発注"</formula>
    </cfRule>
  </conditionalFormatting>
  <conditionalFormatting sqref="I37:I61">
    <cfRule type="expression" dxfId="76" priority="78">
      <formula>$F$36="申込なし"</formula>
    </cfRule>
  </conditionalFormatting>
  <conditionalFormatting sqref="I37:I61">
    <cfRule type="expression" dxfId="75" priority="77">
      <formula>$F$8="契約者情報変更"</formula>
    </cfRule>
  </conditionalFormatting>
  <conditionalFormatting sqref="I37:I61">
    <cfRule type="expression" dxfId="74" priority="76">
      <formula>$F$36="全廃止"</formula>
    </cfRule>
  </conditionalFormatting>
  <conditionalFormatting sqref="I37:I61">
    <cfRule type="expression" dxfId="73" priority="75">
      <formula>$F$8="スキャナ発注"</formula>
    </cfRule>
  </conditionalFormatting>
  <conditionalFormatting sqref="K37:K61">
    <cfRule type="expression" dxfId="72" priority="74">
      <formula>$F$36="申込なし"</formula>
    </cfRule>
  </conditionalFormatting>
  <conditionalFormatting sqref="K37:K61">
    <cfRule type="expression" dxfId="71" priority="73">
      <formula>$F$8="契約者情報変更"</formula>
    </cfRule>
  </conditionalFormatting>
  <conditionalFormatting sqref="K37:K61">
    <cfRule type="expression" dxfId="70" priority="72">
      <formula>$F$36="全廃止"</formula>
    </cfRule>
  </conditionalFormatting>
  <conditionalFormatting sqref="K37:K61">
    <cfRule type="expression" dxfId="69" priority="71">
      <formula>$F$8="スキャナ発注"</formula>
    </cfRule>
  </conditionalFormatting>
  <conditionalFormatting sqref="Q37:Q61">
    <cfRule type="expression" dxfId="68" priority="70">
      <formula>$F$36="申込なし"</formula>
    </cfRule>
  </conditionalFormatting>
  <conditionalFormatting sqref="Q37:Q61">
    <cfRule type="expression" dxfId="67" priority="69">
      <formula>$F$8="契約者情報変更"</formula>
    </cfRule>
  </conditionalFormatting>
  <conditionalFormatting sqref="Q37:Q61">
    <cfRule type="expression" dxfId="66" priority="68">
      <formula>$F$36="全廃止"</formula>
    </cfRule>
  </conditionalFormatting>
  <conditionalFormatting sqref="Q37:Q61">
    <cfRule type="expression" dxfId="65" priority="67">
      <formula>$F$8="スキャナ発注"</formula>
    </cfRule>
  </conditionalFormatting>
  <conditionalFormatting sqref="R37:R61">
    <cfRule type="expression" dxfId="64" priority="66">
      <formula>$F$36="申込なし"</formula>
    </cfRule>
  </conditionalFormatting>
  <conditionalFormatting sqref="R37:R61">
    <cfRule type="expression" dxfId="63" priority="65">
      <formula>$F$8="契約者情報変更"</formula>
    </cfRule>
  </conditionalFormatting>
  <conditionalFormatting sqref="R37:R61">
    <cfRule type="expression" dxfId="62" priority="64">
      <formula>$F$36="全廃止"</formula>
    </cfRule>
  </conditionalFormatting>
  <conditionalFormatting sqref="R37:R61">
    <cfRule type="expression" dxfId="61" priority="63">
      <formula>$F$8="スキャナ発注"</formula>
    </cfRule>
  </conditionalFormatting>
  <conditionalFormatting sqref="S37:S61">
    <cfRule type="expression" dxfId="60" priority="62">
      <formula>$F$36="申込なし"</formula>
    </cfRule>
  </conditionalFormatting>
  <conditionalFormatting sqref="S37:S61">
    <cfRule type="expression" dxfId="59" priority="61">
      <formula>$F$8="契約者情報変更"</formula>
    </cfRule>
  </conditionalFormatting>
  <conditionalFormatting sqref="S37:S61">
    <cfRule type="expression" dxfId="58" priority="60">
      <formula>$F$36="全廃止"</formula>
    </cfRule>
  </conditionalFormatting>
  <conditionalFormatting sqref="S37:S61">
    <cfRule type="expression" dxfId="57" priority="59">
      <formula>$F$8="スキャナ発注"</formula>
    </cfRule>
  </conditionalFormatting>
  <conditionalFormatting sqref="U37:U61">
    <cfRule type="expression" dxfId="56" priority="58">
      <formula>$F$36="申込なし"</formula>
    </cfRule>
  </conditionalFormatting>
  <conditionalFormatting sqref="U37:U61">
    <cfRule type="expression" dxfId="55" priority="57">
      <formula>$F$8="契約者情報変更"</formula>
    </cfRule>
  </conditionalFormatting>
  <conditionalFormatting sqref="U37:U61">
    <cfRule type="expression" dxfId="54" priority="56">
      <formula>$F$36="全廃止"</formula>
    </cfRule>
  </conditionalFormatting>
  <conditionalFormatting sqref="U37:U61">
    <cfRule type="expression" dxfId="53" priority="55">
      <formula>$F$8="スキャナ発注"</formula>
    </cfRule>
  </conditionalFormatting>
  <conditionalFormatting sqref="P37:P61">
    <cfRule type="expression" dxfId="52" priority="54">
      <formula>$F$36="申込なし"</formula>
    </cfRule>
  </conditionalFormatting>
  <conditionalFormatting sqref="P37:P61">
    <cfRule type="expression" dxfId="51" priority="53">
      <formula>$F$36="全廃止"</formula>
    </cfRule>
  </conditionalFormatting>
  <conditionalFormatting sqref="P37:P61">
    <cfRule type="expression" dxfId="50" priority="52">
      <formula>$F$8="契約者情報変更"</formula>
    </cfRule>
  </conditionalFormatting>
  <conditionalFormatting sqref="P37:P61">
    <cfRule type="expression" dxfId="49" priority="51">
      <formula>$F$8="スキャナ発注"</formula>
    </cfRule>
  </conditionalFormatting>
  <conditionalFormatting sqref="L36:U62 B37:K62">
    <cfRule type="expression" dxfId="48" priority="50">
      <formula>$F$36="継続利用"</formula>
    </cfRule>
  </conditionalFormatting>
  <conditionalFormatting sqref="B68 F68 P68:Q68">
    <cfRule type="expression" dxfId="47" priority="40">
      <formula>$F$8="スキャナ発注"</formula>
    </cfRule>
  </conditionalFormatting>
  <conditionalFormatting sqref="B68 F68 P68:Q68">
    <cfRule type="expression" dxfId="46" priority="39">
      <formula>$F$8="契約者情報変更"</formula>
    </cfRule>
  </conditionalFormatting>
  <conditionalFormatting sqref="H68">
    <cfRule type="expression" dxfId="45" priority="38">
      <formula>$F$8="スキャナ発注"</formula>
    </cfRule>
  </conditionalFormatting>
  <conditionalFormatting sqref="H68">
    <cfRule type="expression" dxfId="44" priority="37">
      <formula>$F$8="契約者情報変更"</formula>
    </cfRule>
  </conditionalFormatting>
  <conditionalFormatting sqref="L68">
    <cfRule type="expression" dxfId="43" priority="36">
      <formula>$F$8="スキャナ発注"</formula>
    </cfRule>
  </conditionalFormatting>
  <conditionalFormatting sqref="L68">
    <cfRule type="expression" dxfId="42" priority="35">
      <formula>$F$8="契約者情報変更"</formula>
    </cfRule>
  </conditionalFormatting>
  <conditionalFormatting sqref="L66:O66 B66:E66">
    <cfRule type="expression" dxfId="41" priority="10">
      <formula>$F$65="申込なし"</formula>
    </cfRule>
    <cfRule type="expression" dxfId="40" priority="33">
      <formula>$F$8="スキャナ発注"</formula>
    </cfRule>
    <cfRule type="expression" dxfId="39" priority="34">
      <formula>$F$8="契約者情報変更"</formula>
    </cfRule>
  </conditionalFormatting>
  <conditionalFormatting sqref="L67:O67">
    <cfRule type="expression" dxfId="38" priority="14">
      <formula>$F$65="新規"</formula>
    </cfRule>
    <cfRule type="expression" dxfId="37" priority="16">
      <formula>$F$65="申込なし"</formula>
    </cfRule>
    <cfRule type="expression" dxfId="36" priority="31">
      <formula>$F$8="スキャナ発注"</formula>
    </cfRule>
    <cfRule type="expression" dxfId="35" priority="32">
      <formula>$F$8="契約者情報変更"</formula>
    </cfRule>
  </conditionalFormatting>
  <conditionalFormatting sqref="P67">
    <cfRule type="expression" dxfId="34" priority="30">
      <formula>$F$36="申込なし"</formula>
    </cfRule>
  </conditionalFormatting>
  <conditionalFormatting sqref="P67">
    <cfRule type="expression" dxfId="33" priority="29">
      <formula>$F$8="契約者情報変更"</formula>
    </cfRule>
  </conditionalFormatting>
  <conditionalFormatting sqref="P66:U66">
    <cfRule type="expression" dxfId="32" priority="28">
      <formula>$F$65="申込なし"</formula>
    </cfRule>
  </conditionalFormatting>
  <conditionalFormatting sqref="P66:U66">
    <cfRule type="expression" dxfId="31" priority="27">
      <formula>$F$8="契約者情報変更"</formula>
    </cfRule>
  </conditionalFormatting>
  <conditionalFormatting sqref="B65:E65">
    <cfRule type="expression" dxfId="30" priority="26">
      <formula>$F$8="スキャナ発注"</formula>
    </cfRule>
  </conditionalFormatting>
  <conditionalFormatting sqref="B65:E65">
    <cfRule type="expression" dxfId="29" priority="25">
      <formula>$F$8="契約者情報変更"</formula>
    </cfRule>
  </conditionalFormatting>
  <conditionalFormatting sqref="F65:K65">
    <cfRule type="expression" dxfId="28" priority="24">
      <formula>$F$8="スキャナ発注"</formula>
    </cfRule>
  </conditionalFormatting>
  <conditionalFormatting sqref="F65:K65">
    <cfRule type="expression" dxfId="27" priority="23">
      <formula>$F$8="契約者情報変更"</formula>
    </cfRule>
  </conditionalFormatting>
  <conditionalFormatting sqref="B67">
    <cfRule type="expression" dxfId="26" priority="22">
      <formula>$F$8="契約者情報変更"</formula>
    </cfRule>
  </conditionalFormatting>
  <conditionalFormatting sqref="B67">
    <cfRule type="expression" dxfId="25" priority="21">
      <formula>$F$65="申込なし"</formula>
    </cfRule>
  </conditionalFormatting>
  <conditionalFormatting sqref="B67">
    <cfRule type="expression" dxfId="24" priority="20">
      <formula>$F$8="スキャナ発注"</formula>
    </cfRule>
  </conditionalFormatting>
  <conditionalFormatting sqref="F67">
    <cfRule type="expression" dxfId="23" priority="19">
      <formula>$F$8="契約者情報変更"</formula>
    </cfRule>
  </conditionalFormatting>
  <conditionalFormatting sqref="F67">
    <cfRule type="expression" dxfId="22" priority="18">
      <formula>$F$65="申込なし"</formula>
    </cfRule>
  </conditionalFormatting>
  <conditionalFormatting sqref="F67">
    <cfRule type="expression" dxfId="21" priority="17">
      <formula>$F$8="スキャナ発注"</formula>
    </cfRule>
  </conditionalFormatting>
  <conditionalFormatting sqref="P67:U67">
    <cfRule type="expression" dxfId="20" priority="8">
      <formula>$F$8="スキャナ発注"</formula>
    </cfRule>
    <cfRule type="expression" dxfId="19" priority="13">
      <formula>$F$65="新規"</formula>
    </cfRule>
    <cfRule type="expression" dxfId="18" priority="15">
      <formula>$F$65="申込なし"</formula>
    </cfRule>
  </conditionalFormatting>
  <conditionalFormatting sqref="B67:E67">
    <cfRule type="expression" dxfId="17" priority="12">
      <formula>$F$65="廃止"</formula>
    </cfRule>
  </conditionalFormatting>
  <conditionalFormatting sqref="F67:K67">
    <cfRule type="expression" dxfId="16" priority="11">
      <formula>$F$65="廃止"</formula>
    </cfRule>
  </conditionalFormatting>
  <conditionalFormatting sqref="P66:U66">
    <cfRule type="expression" dxfId="15" priority="9">
      <formula>$F$8="スキャナ発注"</formula>
    </cfRule>
  </conditionalFormatting>
  <conditionalFormatting sqref="F66:K66">
    <cfRule type="expression" dxfId="14" priority="6">
      <formula>$F$8="契約者情報変更"</formula>
    </cfRule>
  </conditionalFormatting>
  <conditionalFormatting sqref="F66:K66">
    <cfRule type="expression" dxfId="13" priority="5">
      <formula>$F$8="スキャナ発注"</formula>
    </cfRule>
  </conditionalFormatting>
  <conditionalFormatting sqref="F66:K66">
    <cfRule type="expression" dxfId="12" priority="7">
      <formula>$F$65="申込なし"</formula>
    </cfRule>
  </conditionalFormatting>
  <conditionalFormatting sqref="P68:Q68 L68">
    <cfRule type="expression" dxfId="11" priority="41">
      <formula>#REF!="ID数追加"</formula>
    </cfRule>
    <cfRule type="expression" dxfId="10" priority="42">
      <formula>#REF!="ID数増"</formula>
    </cfRule>
    <cfRule type="expression" dxfId="9" priority="43">
      <formula>#REF!="変更"</formula>
    </cfRule>
    <cfRule type="expression" dxfId="8" priority="44">
      <formula>#REF!="新規"</formula>
    </cfRule>
  </conditionalFormatting>
  <conditionalFormatting sqref="B68 F68">
    <cfRule type="expression" dxfId="7" priority="45">
      <formula>#REF!="ID数減"</formula>
    </cfRule>
    <cfRule type="expression" dxfId="6" priority="46">
      <formula>#REF!="廃止"</formula>
    </cfRule>
  </conditionalFormatting>
  <conditionalFormatting sqref="B68 F68 P68:Q68 L68">
    <cfRule type="expression" dxfId="5" priority="47">
      <formula>#REF!="申込なし"</formula>
    </cfRule>
  </conditionalFormatting>
  <conditionalFormatting sqref="B68 F68">
    <cfRule type="expression" dxfId="4" priority="48">
      <formula>#REF!="ID数削除"</formula>
    </cfRule>
  </conditionalFormatting>
  <conditionalFormatting sqref="B68 F68">
    <cfRule type="expression" dxfId="3" priority="49">
      <formula>#REF!="ID全廃止"</formula>
    </cfRule>
  </conditionalFormatting>
  <conditionalFormatting sqref="B66:K68 L65:U68">
    <cfRule type="expression" dxfId="2" priority="4">
      <formula>$F$65="継続利用"</formula>
    </cfRule>
  </conditionalFormatting>
  <conditionalFormatting sqref="B18:U18 B19:K19 B20:U20">
    <cfRule type="expression" dxfId="1" priority="3">
      <formula>$F$8="通常版への変更（同一プラン）"</formula>
    </cfRule>
  </conditionalFormatting>
  <conditionalFormatting sqref="B33:K33">
    <cfRule type="expression" dxfId="0" priority="1">
      <formula>$F$30="継続利用"</formula>
    </cfRule>
    <cfRule type="expression" priority="2">
      <formula>$F$30="継続李"</formula>
    </cfRule>
  </conditionalFormatting>
  <dataValidations count="21">
    <dataValidation type="list" allowBlank="1" showInputMessage="1" showErrorMessage="1" sqref="F7:K7" xr:uid="{00000000-0002-0000-0000-000000000000}">
      <formula1>"新規,変更,廃止"</formula1>
    </dataValidation>
    <dataValidation type="list" allowBlank="1" showInputMessage="1" showErrorMessage="1" sqref="P7:U7" xr:uid="{00000000-0002-0000-0000-000001000000}">
      <formula1>"有（今回同時申込）,有（既存契約あり）,有（今回同時廃止）,無"</formula1>
    </dataValidation>
    <dataValidation type="list" allowBlank="1" showInputMessage="1" showErrorMessage="1" sqref="F13:I13" xr:uid="{00000000-0002-0000-0000-000002000000}">
      <formula1>"有,無"</formula1>
    </dataValidation>
    <dataValidation type="list" allowBlank="1" showInputMessage="1" showErrorMessage="1" sqref="P30:S30" xr:uid="{00000000-0002-0000-0000-000003000000}">
      <formula1>$Z$3:$Z$4</formula1>
    </dataValidation>
    <dataValidation type="textLength" operator="equal" allowBlank="1" showInputMessage="1" showErrorMessage="1" error="契約IDの桁数が異なります。契約IDは10桁です。" sqref="Q8:U9" xr:uid="{00000000-0002-0000-0000-000004000000}">
      <formula1>10</formula1>
    </dataValidation>
    <dataValidation type="custom" allowBlank="1" showInputMessage="1" showErrorMessage="1" sqref="AC32" xr:uid="{00000000-0002-0000-0000-000005000000}">
      <formula1>ISERROR(F10="*_*")</formula1>
    </dataValidation>
    <dataValidation type="custom" allowBlank="1" showInputMessage="1" showErrorMessage="1" sqref="AB14" xr:uid="{00000000-0002-0000-0000-000006000000}">
      <formula1>ISERROR(F10="*_*")</formula1>
    </dataValidation>
    <dataValidation type="custom" allowBlank="1" showInputMessage="1" showErrorMessage="1" errorTitle="利用できない文字が含まれています" error="アルファベット小文字半角（a～ｚ）、数字半角（0～9）、記号（ハイフン[-]のみ）以外は利用できません。" sqref="I10:I11 S10 F10:F11" xr:uid="{00000000-0002-0000-0000-000007000000}">
      <formula1>LENB($F$10)=LEN($F$10)</formula1>
    </dataValidation>
    <dataValidation type="custom" allowBlank="1" showInputMessage="1" showErrorMessage="1" errorTitle="利用できない文字が含まれています" error="アルファベット小文字半角（a～ｚ）、数字半角（0～9）、記号（ハイフン[-]のみ）以外は利用できません。" sqref="P10:R10" xr:uid="{00000000-0002-0000-0000-000008000000}">
      <formula1>LENB($P$10)=LEN($P$10)</formula1>
    </dataValidation>
    <dataValidation type="textLength" operator="equal" allowBlank="1" showInputMessage="1" showErrorMessage="1" sqref="Q68:U68 I68:K68" xr:uid="{00000000-0002-0000-0000-000009000000}">
      <formula1>10</formula1>
    </dataValidation>
    <dataValidation type="textLength" allowBlank="1" showInputMessage="1" showErrorMessage="1" sqref="K37:K61 F37:I61 P37:S61 U37:U61 P66:S66 F66:I66 K66" xr:uid="{00000000-0002-0000-0000-00000A000000}">
      <formula1>1</formula1>
      <formula2>3</formula2>
    </dataValidation>
    <dataValidation type="list" allowBlank="1" showInputMessage="1" showErrorMessage="1" sqref="H68" xr:uid="{00000000-0002-0000-0000-00000B000000}">
      <formula1>"CVN,CPP"</formula1>
    </dataValidation>
    <dataValidation type="list" allowBlank="1" showInputMessage="1" showErrorMessage="1" sqref="F15:K15 F31:K31" xr:uid="{00000000-0002-0000-0000-00000C000000}">
      <formula1>"トライアル版_プラン1（30日エントリプラン）,トライアル版_プラン2（60日SMBプラン）"</formula1>
    </dataValidation>
    <dataValidation type="list" allowBlank="1" showInputMessage="1" showErrorMessage="1" sqref="F19:K19" xr:uid="{00000000-0002-0000-0000-00000D000000}">
      <formula1>"通常版_プラン１（エントリプラン）,通常版_プラン２（SMBプラン）,通常版_プラン３（ラージプラン）"</formula1>
    </dataValidation>
    <dataValidation type="list" allowBlank="1" showInputMessage="1" showErrorMessage="1" sqref="F8:K9" xr:uid="{00000000-0002-0000-0000-00000E000000}">
      <formula1>"通常版への変更（同一プラン）,通常版への変更（異なるプラン）,オプション新規,オプション変更,オプション廃止,契約者情報変更,アップセル,ダウンセル"</formula1>
    </dataValidation>
    <dataValidation type="custom" allowBlank="1" showInputMessage="1" showErrorMessage="1" errorTitle="利用できない文字が含まれています" error="アルファベット（A～Z、A～z）、数字（0～9）、記号（アンダーバー[_]・ハイフン[-]・ドット[.]）以外は利用できません。" sqref="P11:U11" xr:uid="{00000000-0002-0000-0000-00000F000000}">
      <formula1>LENB($P$11)=LEN($P$11)</formula1>
    </dataValidation>
    <dataValidation type="list" allowBlank="1" showInputMessage="1" showErrorMessage="1" sqref="P9" xr:uid="{00000000-0002-0000-0000-000010000000}">
      <formula1>"OCO,AIE"</formula1>
    </dataValidation>
    <dataValidation type="list" allowBlank="1" showInputMessage="1" showErrorMessage="1" sqref="F30:K30" xr:uid="{00000000-0002-0000-0000-000011000000}">
      <formula1>"新規（基本メニュートライアルに含む）,新規（オプション単独申込又は基本メニューと同時申込）,変更（通常版への変更）,廃止,申込なし,継続利用"</formula1>
    </dataValidation>
    <dataValidation type="list" allowBlank="1" showInputMessage="1" showErrorMessage="1" sqref="F36:K36" xr:uid="{00000000-0002-0000-0000-000012000000}">
      <formula1>"新規,数量増,数量減,全廃止,申込なし,継続利用"</formula1>
    </dataValidation>
    <dataValidation type="list" allowBlank="1" showInputMessage="1" showErrorMessage="1" sqref="F65:K65" xr:uid="{00000000-0002-0000-0000-000013000000}">
      <formula1>"新規,廃止,申込なし,継続利用"</formula1>
    </dataValidation>
    <dataValidation type="list" allowBlank="1" showInputMessage="1" showErrorMessage="1" sqref="F17:K17" xr:uid="{B9AF4460-CC60-409A-97CD-08CD92FDF90F}">
      <formula1>$AA$16:$AA$18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大池牧子</dc:creator>
  <cp:lastModifiedBy>okamu</cp:lastModifiedBy>
  <dcterms:created xsi:type="dcterms:W3CDTF">2020-08-02T22:23:48Z</dcterms:created>
  <dcterms:modified xsi:type="dcterms:W3CDTF">2020-12-22T03:57:12Z</dcterms:modified>
</cp:coreProperties>
</file>